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65" yWindow="3360" windowWidth="16650" windowHeight="6030" tabRatio="670" firstSheet="2" activeTab="2"/>
  </bookViews>
  <sheets>
    <sheet name="version control" sheetId="1" r:id="rId1"/>
    <sheet name="Guidance" sheetId="2" r:id="rId2"/>
    <sheet name="Option summary" sheetId="3" r:id="rId3"/>
    <sheet name="Fixed data" sheetId="4" r:id="rId4"/>
    <sheet name="Baseline scenario" sheetId="5" r:id="rId5"/>
    <sheet name="Workings baseline" sheetId="6" r:id="rId6"/>
    <sheet name="Option 1" sheetId="7" r:id="rId7"/>
    <sheet name="Workings 1" sheetId="8" r:id="rId8"/>
    <sheet name="Option 1 (i)" sheetId="9" r:id="rId9"/>
    <sheet name="Workings 1 (i)" sheetId="10" r:id="rId10"/>
  </sheets>
  <definedNames>
    <definedName name="Z_3250474E_A41C_4808_AEA4_8D19D94551E7_.wvu.Rows" localSheetId="6" hidden="1">'Option 1'!$30:$59,'Option 1'!$61:$62</definedName>
    <definedName name="Z_3250474E_A41C_4808_AEA4_8D19D94551E7_.wvu.Rows" localSheetId="8" hidden="1">'Option 1 (i)'!$30:$59,'Option 1 (i)'!$61:$62</definedName>
    <definedName name="Z_73FFB38E_336D_4098_A197_B8A047FEE34D_.wvu.Rows" localSheetId="6" hidden="1">'Option 1'!$30:$59,'Option 1'!$61:$62</definedName>
    <definedName name="Z_73FFB38E_336D_4098_A197_B8A047FEE34D_.wvu.Rows" localSheetId="8" hidden="1">'Option 1 (i)'!$30:$59,'Option 1 (i)'!$61:$62</definedName>
    <definedName name="Z_E700444E_2519_4135_AF31_EB65793B637D_.wvu.Rows" localSheetId="6" hidden="1">'Option 1'!$30:$59,'Option 1'!$61:$62</definedName>
    <definedName name="Z_E700444E_2519_4135_AF31_EB65793B637D_.wvu.Rows" localSheetId="8" hidden="1">'Option 1 (i)'!$30:$59,'Option 1 (i)'!$61:$62</definedName>
  </definedNames>
  <calcPr calcId="145621"/>
  <customWorkbookViews>
    <customWorkbookView name="Akani, Andrew - Personal View" guid="{3250474E-A41C-4808-AEA4-8D19D94551E7}" mergeInterval="0" personalView="1" maximized="1" windowWidth="1263" windowHeight="471" tabRatio="670" activeSheetId="7"/>
    <customWorkbookView name="Simon Sorsby - Personal View" guid="{E700444E-2519-4135-AF31-EB65793B637D}" mergeInterval="0" personalView="1" maximized="1" windowWidth="1276" windowHeight="809" tabRatio="670" activeSheetId="3"/>
    <customWorkbookView name="Dudley, Aimee - Personal View" guid="{73FFB38E-336D-4098-A197-B8A047FEE34D}" mergeInterval="0" personalView="1" maximized="1" windowWidth="1276" windowHeight="751" tabRatio="670" activeSheetId="4"/>
  </customWorkbookViews>
</workbook>
</file>

<file path=xl/calcChain.xml><?xml version="1.0" encoding="utf-8"?>
<calcChain xmlns="http://schemas.openxmlformats.org/spreadsheetml/2006/main">
  <c r="E19" i="9" l="1"/>
  <c r="E25" i="9" s="1"/>
  <c r="F20" i="9"/>
  <c r="F25" i="9" s="1"/>
  <c r="C30" i="3"/>
  <c r="G20" i="9"/>
  <c r="G25" i="9" s="1"/>
  <c r="H20" i="9"/>
  <c r="H25" i="9" s="1"/>
  <c r="I20" i="9"/>
  <c r="J20" i="9"/>
  <c r="J25" i="9" s="1"/>
  <c r="K20" i="9"/>
  <c r="K25" i="9" s="1"/>
  <c r="L20" i="9"/>
  <c r="L25" i="9" s="1"/>
  <c r="M20" i="9"/>
  <c r="M25" i="9" s="1"/>
  <c r="N20" i="9"/>
  <c r="N25" i="9" s="1"/>
  <c r="N26" i="9" s="1"/>
  <c r="O20" i="9"/>
  <c r="P20" i="9"/>
  <c r="Q20" i="9"/>
  <c r="R20" i="9"/>
  <c r="R25" i="9" s="1"/>
  <c r="R26" i="9" s="1"/>
  <c r="S20" i="9"/>
  <c r="T20" i="9"/>
  <c r="U20" i="9"/>
  <c r="V20" i="9"/>
  <c r="V25" i="9" s="1"/>
  <c r="V26" i="9" s="1"/>
  <c r="W20" i="9"/>
  <c r="X20" i="9"/>
  <c r="Y20" i="9"/>
  <c r="Y25" i="9" s="1"/>
  <c r="Y26" i="9" s="1"/>
  <c r="Y28" i="9" s="1"/>
  <c r="Z20" i="9"/>
  <c r="Z25" i="9" s="1"/>
  <c r="Z26" i="9" s="1"/>
  <c r="AA20" i="9"/>
  <c r="AB20" i="9"/>
  <c r="AC20" i="9"/>
  <c r="AC25" i="9" s="1"/>
  <c r="AD20" i="9"/>
  <c r="AE20" i="9"/>
  <c r="AF20" i="9"/>
  <c r="AG20" i="9"/>
  <c r="AH20" i="9"/>
  <c r="AH25" i="9" s="1"/>
  <c r="AH26" i="9" s="1"/>
  <c r="AI20" i="9"/>
  <c r="AJ20" i="9"/>
  <c r="AK20" i="9"/>
  <c r="AK25" i="9" s="1"/>
  <c r="AK26" i="9" s="1"/>
  <c r="AL20" i="9"/>
  <c r="AL25" i="9" s="1"/>
  <c r="AL26" i="9" s="1"/>
  <c r="AM20" i="9"/>
  <c r="AN20" i="9"/>
  <c r="AO20" i="9"/>
  <c r="AO25" i="9" s="1"/>
  <c r="AO26" i="9" s="1"/>
  <c r="AO28" i="9" s="1"/>
  <c r="AP20" i="9"/>
  <c r="AQ20" i="9"/>
  <c r="AR20" i="9"/>
  <c r="AS20" i="9"/>
  <c r="AT20" i="9"/>
  <c r="AT25" i="9" s="1"/>
  <c r="AT26" i="9" s="1"/>
  <c r="AU20" i="9"/>
  <c r="AV20" i="9"/>
  <c r="AW20" i="9"/>
  <c r="AW25" i="9" s="1"/>
  <c r="BD87" i="9"/>
  <c r="BC87" i="9"/>
  <c r="BB87" i="9"/>
  <c r="BA87" i="9"/>
  <c r="BA66" i="9" s="1"/>
  <c r="AZ87" i="9"/>
  <c r="AY87" i="9"/>
  <c r="AX87" i="9"/>
  <c r="AW87" i="9"/>
  <c r="AW66" i="9" s="1"/>
  <c r="AV87" i="9"/>
  <c r="AU87" i="9"/>
  <c r="AT87" i="9"/>
  <c r="AS87" i="9"/>
  <c r="AS66" i="9" s="1"/>
  <c r="AR87" i="9"/>
  <c r="AQ87" i="9"/>
  <c r="AP87" i="9"/>
  <c r="AO87" i="9"/>
  <c r="AO66" i="9" s="1"/>
  <c r="AN87" i="9"/>
  <c r="AM87" i="9"/>
  <c r="AL87" i="9"/>
  <c r="AK87" i="9"/>
  <c r="AK66" i="9" s="1"/>
  <c r="AJ87" i="9"/>
  <c r="AI87" i="9"/>
  <c r="AH87" i="9"/>
  <c r="AG87" i="9"/>
  <c r="AG66" i="9" s="1"/>
  <c r="AF87" i="9"/>
  <c r="AE87" i="9"/>
  <c r="AD87" i="9"/>
  <c r="AC87" i="9"/>
  <c r="AC66" i="9" s="1"/>
  <c r="AB87" i="9"/>
  <c r="AA87" i="9"/>
  <c r="Z87" i="9"/>
  <c r="Y87" i="9"/>
  <c r="Y66" i="9" s="1"/>
  <c r="X87" i="9"/>
  <c r="W87" i="9"/>
  <c r="V87" i="9"/>
  <c r="U87" i="9"/>
  <c r="U66" i="9" s="1"/>
  <c r="T87" i="9"/>
  <c r="S87" i="9"/>
  <c r="R87" i="9"/>
  <c r="Q87" i="9"/>
  <c r="Q66" i="9" s="1"/>
  <c r="P87" i="9"/>
  <c r="O87" i="9"/>
  <c r="N87" i="9"/>
  <c r="M87" i="9"/>
  <c r="M66" i="9" s="1"/>
  <c r="L87" i="9"/>
  <c r="K87" i="9"/>
  <c r="J87" i="9"/>
  <c r="I87" i="9"/>
  <c r="I66" i="9" s="1"/>
  <c r="H87" i="9"/>
  <c r="G87" i="9"/>
  <c r="F87" i="9"/>
  <c r="E87" i="9"/>
  <c r="E66" i="9" s="1"/>
  <c r="BD79" i="9"/>
  <c r="BC79" i="9"/>
  <c r="BB79" i="9"/>
  <c r="BA79" i="9"/>
  <c r="AZ79" i="9"/>
  <c r="AY79" i="9"/>
  <c r="AX79" i="9"/>
  <c r="AW79" i="9"/>
  <c r="AV79" i="9"/>
  <c r="AU79" i="9"/>
  <c r="AT79" i="9"/>
  <c r="AS79" i="9"/>
  <c r="AR79" i="9"/>
  <c r="AQ79" i="9"/>
  <c r="AP79" i="9"/>
  <c r="AO79" i="9"/>
  <c r="AN79" i="9"/>
  <c r="AM79" i="9"/>
  <c r="AL79" i="9"/>
  <c r="AK79" i="9"/>
  <c r="AJ79" i="9"/>
  <c r="AI79" i="9"/>
  <c r="AH79" i="9"/>
  <c r="AG79" i="9"/>
  <c r="AF79" i="9"/>
  <c r="AE79" i="9"/>
  <c r="AD79" i="9"/>
  <c r="AC79" i="9"/>
  <c r="AB79" i="9"/>
  <c r="AA79" i="9"/>
  <c r="Z79" i="9"/>
  <c r="Y79" i="9"/>
  <c r="X79" i="9"/>
  <c r="W79" i="9"/>
  <c r="V79" i="9"/>
  <c r="U79" i="9"/>
  <c r="T79" i="9"/>
  <c r="S79" i="9"/>
  <c r="R79" i="9"/>
  <c r="Q79" i="9"/>
  <c r="P79" i="9"/>
  <c r="O79" i="9"/>
  <c r="N79" i="9"/>
  <c r="M79" i="9"/>
  <c r="L79" i="9"/>
  <c r="K79" i="9"/>
  <c r="J79" i="9"/>
  <c r="I79" i="9"/>
  <c r="H79" i="9"/>
  <c r="G79" i="9"/>
  <c r="F79" i="9"/>
  <c r="E79" i="9"/>
  <c r="BD78" i="9"/>
  <c r="BC78" i="9"/>
  <c r="BB78" i="9"/>
  <c r="BA78" i="9"/>
  <c r="AZ78" i="9"/>
  <c r="AY78" i="9"/>
  <c r="AX78" i="9"/>
  <c r="AW78" i="9"/>
  <c r="AV78" i="9"/>
  <c r="AU78" i="9"/>
  <c r="AT78" i="9"/>
  <c r="AS78" i="9"/>
  <c r="AR78" i="9"/>
  <c r="AQ78" i="9"/>
  <c r="AP78" i="9"/>
  <c r="AO78" i="9"/>
  <c r="AN78" i="9"/>
  <c r="AM78" i="9"/>
  <c r="AL78" i="9"/>
  <c r="AK78" i="9"/>
  <c r="AJ78" i="9"/>
  <c r="AI78" i="9"/>
  <c r="AH78" i="9"/>
  <c r="AG78" i="9"/>
  <c r="AF78" i="9"/>
  <c r="AE78" i="9"/>
  <c r="AD78" i="9"/>
  <c r="AC78" i="9"/>
  <c r="AB78" i="9"/>
  <c r="AA78" i="9"/>
  <c r="Z78" i="9"/>
  <c r="Y78" i="9"/>
  <c r="X78" i="9"/>
  <c r="W78" i="9"/>
  <c r="V78" i="9"/>
  <c r="U78" i="9"/>
  <c r="T78" i="9"/>
  <c r="S78" i="9"/>
  <c r="R78" i="9"/>
  <c r="Q78" i="9"/>
  <c r="P78" i="9"/>
  <c r="O78" i="9"/>
  <c r="N78" i="9"/>
  <c r="M78" i="9"/>
  <c r="L78" i="9"/>
  <c r="K78" i="9"/>
  <c r="J78" i="9"/>
  <c r="I78" i="9"/>
  <c r="H78" i="9"/>
  <c r="G78" i="9"/>
  <c r="F78" i="9"/>
  <c r="E78" i="9"/>
  <c r="BA76" i="9"/>
  <c r="AV76" i="9"/>
  <c r="U76" i="9"/>
  <c r="P76"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BD71" i="9"/>
  <c r="BC71" i="9"/>
  <c r="BB71" i="9"/>
  <c r="BA71" i="9"/>
  <c r="AZ71" i="9"/>
  <c r="AY71" i="9"/>
  <c r="AX71" i="9"/>
  <c r="AW71" i="9"/>
  <c r="AV71" i="9"/>
  <c r="AU71" i="9"/>
  <c r="AT71" i="9"/>
  <c r="AS71" i="9"/>
  <c r="AR71" i="9"/>
  <c r="AQ71" i="9"/>
  <c r="AP71" i="9"/>
  <c r="AO71" i="9"/>
  <c r="AN71" i="9"/>
  <c r="AM71" i="9"/>
  <c r="AL71" i="9"/>
  <c r="AK71" i="9"/>
  <c r="AJ71" i="9"/>
  <c r="AI71" i="9"/>
  <c r="AH71" i="9"/>
  <c r="AG71" i="9"/>
  <c r="AF71" i="9"/>
  <c r="AE71" i="9"/>
  <c r="AD71" i="9"/>
  <c r="AC71" i="9"/>
  <c r="AB71" i="9"/>
  <c r="AA71" i="9"/>
  <c r="Z71" i="9"/>
  <c r="Y71" i="9"/>
  <c r="X71" i="9"/>
  <c r="W71" i="9"/>
  <c r="V71" i="9"/>
  <c r="U71" i="9"/>
  <c r="T71" i="9"/>
  <c r="S71" i="9"/>
  <c r="R71" i="9"/>
  <c r="Q71" i="9"/>
  <c r="P71" i="9"/>
  <c r="O71" i="9"/>
  <c r="N71" i="9"/>
  <c r="M71" i="9"/>
  <c r="L71" i="9"/>
  <c r="K71" i="9"/>
  <c r="J71" i="9"/>
  <c r="I71" i="9"/>
  <c r="H71" i="9"/>
  <c r="G71" i="9"/>
  <c r="F71" i="9"/>
  <c r="E71" i="9"/>
  <c r="BD70" i="9"/>
  <c r="BC70" i="9"/>
  <c r="BB70" i="9"/>
  <c r="BA70" i="9"/>
  <c r="AZ70" i="9"/>
  <c r="AY70" i="9"/>
  <c r="AX70" i="9"/>
  <c r="AW70" i="9"/>
  <c r="AV70" i="9"/>
  <c r="AU70" i="9"/>
  <c r="AT70" i="9"/>
  <c r="AS70" i="9"/>
  <c r="AR70" i="9"/>
  <c r="AQ70" i="9"/>
  <c r="AP70" i="9"/>
  <c r="AO70" i="9"/>
  <c r="AN70" i="9"/>
  <c r="AM70" i="9"/>
  <c r="AL70" i="9"/>
  <c r="AK70" i="9"/>
  <c r="AJ70" i="9"/>
  <c r="AI70" i="9"/>
  <c r="AH70" i="9"/>
  <c r="AG70" i="9"/>
  <c r="AF70" i="9"/>
  <c r="AE70" i="9"/>
  <c r="AD70" i="9"/>
  <c r="AC70" i="9"/>
  <c r="AB70" i="9"/>
  <c r="AA70" i="9"/>
  <c r="Z70" i="9"/>
  <c r="Y70" i="9"/>
  <c r="X70" i="9"/>
  <c r="W70" i="9"/>
  <c r="V70" i="9"/>
  <c r="U70" i="9"/>
  <c r="T70" i="9"/>
  <c r="S70" i="9"/>
  <c r="R70" i="9"/>
  <c r="Q70" i="9"/>
  <c r="P70" i="9"/>
  <c r="O70" i="9"/>
  <c r="N70" i="9"/>
  <c r="M70" i="9"/>
  <c r="L70" i="9"/>
  <c r="K70" i="9"/>
  <c r="J70" i="9"/>
  <c r="I70" i="9"/>
  <c r="H70" i="9"/>
  <c r="G70" i="9"/>
  <c r="F70" i="9"/>
  <c r="E70" i="9"/>
  <c r="BD69" i="9"/>
  <c r="BC69" i="9"/>
  <c r="BB69" i="9"/>
  <c r="BA69" i="9"/>
  <c r="AZ69" i="9"/>
  <c r="AY69" i="9"/>
  <c r="AX69" i="9"/>
  <c r="AW69" i="9"/>
  <c r="AV69" i="9"/>
  <c r="AU69" i="9"/>
  <c r="AT69" i="9"/>
  <c r="AS69" i="9"/>
  <c r="AR69" i="9"/>
  <c r="AQ69" i="9"/>
  <c r="AP69" i="9"/>
  <c r="AO69" i="9"/>
  <c r="AN69" i="9"/>
  <c r="AM69" i="9"/>
  <c r="AL69" i="9"/>
  <c r="AK69" i="9"/>
  <c r="AJ69" i="9"/>
  <c r="AI69" i="9"/>
  <c r="AH69" i="9"/>
  <c r="AG69" i="9"/>
  <c r="AF69" i="9"/>
  <c r="AE69" i="9"/>
  <c r="AD69" i="9"/>
  <c r="AC69" i="9"/>
  <c r="AB69" i="9"/>
  <c r="AA69" i="9"/>
  <c r="Z69" i="9"/>
  <c r="Y69" i="9"/>
  <c r="X69" i="9"/>
  <c r="W69" i="9"/>
  <c r="V69" i="9"/>
  <c r="U69" i="9"/>
  <c r="T69" i="9"/>
  <c r="S69" i="9"/>
  <c r="R69" i="9"/>
  <c r="Q69" i="9"/>
  <c r="P69" i="9"/>
  <c r="O69" i="9"/>
  <c r="N69" i="9"/>
  <c r="M69" i="9"/>
  <c r="L69" i="9"/>
  <c r="K69" i="9"/>
  <c r="J69" i="9"/>
  <c r="I69" i="9"/>
  <c r="H69" i="9"/>
  <c r="G69" i="9"/>
  <c r="F69" i="9"/>
  <c r="E69" i="9"/>
  <c r="BD68" i="9"/>
  <c r="BC68" i="9"/>
  <c r="BB68" i="9"/>
  <c r="BA68" i="9"/>
  <c r="AZ68" i="9"/>
  <c r="AY68" i="9"/>
  <c r="AX68" i="9"/>
  <c r="AW68" i="9"/>
  <c r="AV68" i="9"/>
  <c r="AU68" i="9"/>
  <c r="AT68" i="9"/>
  <c r="AS68" i="9"/>
  <c r="AR68" i="9"/>
  <c r="AQ68" i="9"/>
  <c r="AP68" i="9"/>
  <c r="AO68" i="9"/>
  <c r="AN68" i="9"/>
  <c r="AM68" i="9"/>
  <c r="AL68" i="9"/>
  <c r="AK68" i="9"/>
  <c r="AJ68" i="9"/>
  <c r="AI68" i="9"/>
  <c r="AH68" i="9"/>
  <c r="AG68" i="9"/>
  <c r="AF68" i="9"/>
  <c r="AE68" i="9"/>
  <c r="AD68" i="9"/>
  <c r="AC68" i="9"/>
  <c r="AB68" i="9"/>
  <c r="AA68" i="9"/>
  <c r="Z68" i="9"/>
  <c r="Y68" i="9"/>
  <c r="X68" i="9"/>
  <c r="W68" i="9"/>
  <c r="V68" i="9"/>
  <c r="U68" i="9"/>
  <c r="T68" i="9"/>
  <c r="S68" i="9"/>
  <c r="R68" i="9"/>
  <c r="Q68" i="9"/>
  <c r="P68" i="9"/>
  <c r="O68" i="9"/>
  <c r="N68" i="9"/>
  <c r="M68" i="9"/>
  <c r="L68" i="9"/>
  <c r="K68" i="9"/>
  <c r="J68" i="9"/>
  <c r="I68" i="9"/>
  <c r="H68" i="9"/>
  <c r="G68" i="9"/>
  <c r="F68" i="9"/>
  <c r="E68" i="9"/>
  <c r="BD67" i="9"/>
  <c r="BC67" i="9"/>
  <c r="BB67" i="9"/>
  <c r="BA67" i="9"/>
  <c r="AZ67" i="9"/>
  <c r="AY67" i="9"/>
  <c r="AX67" i="9"/>
  <c r="AW67" i="9"/>
  <c r="AV67" i="9"/>
  <c r="AU67" i="9"/>
  <c r="AT67" i="9"/>
  <c r="AS67" i="9"/>
  <c r="AR67" i="9"/>
  <c r="AQ67" i="9"/>
  <c r="AP67" i="9"/>
  <c r="AO67" i="9"/>
  <c r="AN67" i="9"/>
  <c r="AM67" i="9"/>
  <c r="AL67" i="9"/>
  <c r="AK67" i="9"/>
  <c r="AJ67" i="9"/>
  <c r="AI67" i="9"/>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BD66" i="9"/>
  <c r="BC66" i="9"/>
  <c r="BB66" i="9"/>
  <c r="AZ66" i="9"/>
  <c r="AY66" i="9"/>
  <c r="AX66" i="9"/>
  <c r="AV66" i="9"/>
  <c r="AU66" i="9"/>
  <c r="AT66" i="9"/>
  <c r="AR66" i="9"/>
  <c r="AQ66" i="9"/>
  <c r="AP66" i="9"/>
  <c r="AN66" i="9"/>
  <c r="AM66" i="9"/>
  <c r="AL66" i="9"/>
  <c r="AJ66" i="9"/>
  <c r="AI66" i="9"/>
  <c r="AH66" i="9"/>
  <c r="AF66" i="9"/>
  <c r="AE66" i="9"/>
  <c r="AD66" i="9"/>
  <c r="AB66" i="9"/>
  <c r="AA66" i="9"/>
  <c r="Z66" i="9"/>
  <c r="X66" i="9"/>
  <c r="W66" i="9"/>
  <c r="V66" i="9"/>
  <c r="T66" i="9"/>
  <c r="S66" i="9"/>
  <c r="R66" i="9"/>
  <c r="P66" i="9"/>
  <c r="O66" i="9"/>
  <c r="N66" i="9"/>
  <c r="L66" i="9"/>
  <c r="K66" i="9"/>
  <c r="J66" i="9"/>
  <c r="H66" i="9"/>
  <c r="G66" i="9"/>
  <c r="F66" i="9"/>
  <c r="BD65" i="9"/>
  <c r="BD76" i="9" s="1"/>
  <c r="BC65" i="9"/>
  <c r="BC76" i="9" s="1"/>
  <c r="BB65" i="9"/>
  <c r="BB76" i="9" s="1"/>
  <c r="BA65" i="9"/>
  <c r="AZ65" i="9"/>
  <c r="AZ76" i="9" s="1"/>
  <c r="AY65" i="9"/>
  <c r="AY76" i="9" s="1"/>
  <c r="AX65" i="9"/>
  <c r="AX76" i="9" s="1"/>
  <c r="AW65" i="9"/>
  <c r="AV65" i="9"/>
  <c r="AU65" i="9"/>
  <c r="AU76" i="9" s="1"/>
  <c r="AT65" i="9"/>
  <c r="AT76" i="9" s="1"/>
  <c r="AS65" i="9"/>
  <c r="AR65" i="9"/>
  <c r="AR76" i="9" s="1"/>
  <c r="AQ65" i="9"/>
  <c r="AQ76" i="9" s="1"/>
  <c r="AP65" i="9"/>
  <c r="AP76" i="9" s="1"/>
  <c r="AO65" i="9"/>
  <c r="AN65" i="9"/>
  <c r="AN76" i="9" s="1"/>
  <c r="AM65" i="9"/>
  <c r="AM76" i="9" s="1"/>
  <c r="AL65" i="9"/>
  <c r="AL76" i="9" s="1"/>
  <c r="AK65" i="9"/>
  <c r="AK76" i="9" s="1"/>
  <c r="AJ65" i="9"/>
  <c r="AJ76" i="9" s="1"/>
  <c r="AI65" i="9"/>
  <c r="AI76" i="9" s="1"/>
  <c r="AH65" i="9"/>
  <c r="AH76" i="9" s="1"/>
  <c r="AG65" i="9"/>
  <c r="AF65" i="9"/>
  <c r="AF76" i="9" s="1"/>
  <c r="AE65" i="9"/>
  <c r="AE76" i="9" s="1"/>
  <c r="AD65" i="9"/>
  <c r="AD76" i="9" s="1"/>
  <c r="AC65" i="9"/>
  <c r="AB65" i="9"/>
  <c r="AB76" i="9" s="1"/>
  <c r="AA65" i="9"/>
  <c r="AA76" i="9" s="1"/>
  <c r="Z65" i="9"/>
  <c r="Z76" i="9" s="1"/>
  <c r="Y65" i="9"/>
  <c r="X65" i="9"/>
  <c r="X76" i="9" s="1"/>
  <c r="W65" i="9"/>
  <c r="W76" i="9" s="1"/>
  <c r="V65" i="9"/>
  <c r="V76" i="9" s="1"/>
  <c r="U65" i="9"/>
  <c r="T65" i="9"/>
  <c r="T76" i="9" s="1"/>
  <c r="S65" i="9"/>
  <c r="S76" i="9" s="1"/>
  <c r="R65" i="9"/>
  <c r="R76" i="9" s="1"/>
  <c r="Q65" i="9"/>
  <c r="P65" i="9"/>
  <c r="O65" i="9"/>
  <c r="O76" i="9" s="1"/>
  <c r="N65" i="9"/>
  <c r="N76" i="9" s="1"/>
  <c r="M65" i="9"/>
  <c r="L65" i="9"/>
  <c r="L76" i="9" s="1"/>
  <c r="K65" i="9"/>
  <c r="K76" i="9" s="1"/>
  <c r="J65" i="9"/>
  <c r="J76" i="9" s="1"/>
  <c r="I65" i="9"/>
  <c r="H65" i="9"/>
  <c r="H76" i="9" s="1"/>
  <c r="G65" i="9"/>
  <c r="G76" i="9" s="1"/>
  <c r="F65" i="9"/>
  <c r="F76" i="9" s="1"/>
  <c r="E65" i="9"/>
  <c r="E76" i="9" s="1"/>
  <c r="E60" i="9"/>
  <c r="AN53" i="9"/>
  <c r="AO41" i="9"/>
  <c r="AH41" i="9"/>
  <c r="AN29" i="9"/>
  <c r="AY26" i="9"/>
  <c r="BD25" i="9"/>
  <c r="BD26" i="9" s="1"/>
  <c r="BC25" i="9"/>
  <c r="BC26" i="9" s="1"/>
  <c r="BB25" i="9"/>
  <c r="BB26" i="9" s="1"/>
  <c r="BA25" i="9"/>
  <c r="BA26" i="9" s="1"/>
  <c r="AZ25" i="9"/>
  <c r="AZ26" i="9" s="1"/>
  <c r="AY25" i="9"/>
  <c r="AX25" i="9"/>
  <c r="AX26" i="9" s="1"/>
  <c r="AU25" i="9"/>
  <c r="AS25" i="9"/>
  <c r="AG25" i="9"/>
  <c r="AE25" i="9"/>
  <c r="U25" i="9"/>
  <c r="U26" i="9" s="1"/>
  <c r="Q25" i="9"/>
  <c r="O25" i="9"/>
  <c r="I25" i="9"/>
  <c r="AV25" i="9"/>
  <c r="AR25" i="9"/>
  <c r="AQ25" i="9"/>
  <c r="AP25" i="9"/>
  <c r="AP26" i="9" s="1"/>
  <c r="AN25" i="9"/>
  <c r="AM25" i="9"/>
  <c r="AJ25" i="9"/>
  <c r="AI25" i="9"/>
  <c r="AF25" i="9"/>
  <c r="AD25" i="9"/>
  <c r="AD26" i="9" s="1"/>
  <c r="AB25" i="9"/>
  <c r="AA25" i="9"/>
  <c r="X25" i="9"/>
  <c r="W25" i="9"/>
  <c r="T25" i="9"/>
  <c r="S25" i="9"/>
  <c r="P25" i="9"/>
  <c r="AW18" i="9"/>
  <c r="AV18" i="9"/>
  <c r="AU18" i="9"/>
  <c r="AU26" i="9" s="1"/>
  <c r="AT18" i="9"/>
  <c r="AS18" i="9"/>
  <c r="AR18" i="9"/>
  <c r="AR26" i="9" s="1"/>
  <c r="AR28" i="9" s="1"/>
  <c r="AQ18" i="9"/>
  <c r="AP18" i="9"/>
  <c r="AO18" i="9"/>
  <c r="AN18" i="9"/>
  <c r="AN26" i="9" s="1"/>
  <c r="AN28" i="9" s="1"/>
  <c r="AM18" i="9"/>
  <c r="AL18" i="9"/>
  <c r="AK18" i="9"/>
  <c r="AJ18" i="9"/>
  <c r="AI18" i="9"/>
  <c r="AH18" i="9"/>
  <c r="AG18" i="9"/>
  <c r="AF18" i="9"/>
  <c r="AE18" i="9"/>
  <c r="AD18" i="9"/>
  <c r="AC18" i="9"/>
  <c r="AB18" i="9"/>
  <c r="AB26" i="9" s="1"/>
  <c r="AB28" i="9" s="1"/>
  <c r="AA18" i="9"/>
  <c r="Z18" i="9"/>
  <c r="Y18" i="9"/>
  <c r="X18" i="9"/>
  <c r="W18" i="9"/>
  <c r="V18" i="9"/>
  <c r="U18" i="9"/>
  <c r="T18" i="9"/>
  <c r="S18" i="9"/>
  <c r="R18" i="9"/>
  <c r="Q18" i="9"/>
  <c r="P18" i="9"/>
  <c r="P26" i="9" s="1"/>
  <c r="P28" i="9" s="1"/>
  <c r="BC41" i="9" s="1"/>
  <c r="O18" i="9"/>
  <c r="O26" i="9" s="1"/>
  <c r="N18" i="9"/>
  <c r="M18" i="9"/>
  <c r="L18" i="9"/>
  <c r="K18" i="9"/>
  <c r="J18" i="9"/>
  <c r="I18" i="9"/>
  <c r="H18" i="9"/>
  <c r="G18" i="9"/>
  <c r="F18" i="9"/>
  <c r="E18" i="9"/>
  <c r="C9" i="9" s="1"/>
  <c r="F26" i="9" l="1"/>
  <c r="F28" i="9" s="1"/>
  <c r="F29" i="9" s="1"/>
  <c r="J26" i="9"/>
  <c r="J28" i="9" s="1"/>
  <c r="I26" i="9"/>
  <c r="I28" i="9" s="1"/>
  <c r="AQ34" i="9" s="1"/>
  <c r="E26" i="9"/>
  <c r="E28" i="9" s="1"/>
  <c r="AE26" i="9"/>
  <c r="T26" i="9"/>
  <c r="T28" i="9" s="1"/>
  <c r="X26" i="9"/>
  <c r="AF26" i="9"/>
  <c r="AF28" i="9" s="1"/>
  <c r="AY57" i="9" s="1"/>
  <c r="AJ26" i="9"/>
  <c r="AJ28" i="9" s="1"/>
  <c r="AV26" i="9"/>
  <c r="AV28" i="9" s="1"/>
  <c r="S41" i="9"/>
  <c r="AU41" i="9"/>
  <c r="H26" i="9"/>
  <c r="L26" i="9"/>
  <c r="L28" i="9" s="1"/>
  <c r="BC37" i="9" s="1"/>
  <c r="M26" i="9"/>
  <c r="M29" i="9" s="1"/>
  <c r="Q26" i="9"/>
  <c r="Q28" i="9" s="1"/>
  <c r="AC26" i="9"/>
  <c r="AG26" i="9"/>
  <c r="AS26" i="9"/>
  <c r="AS29" i="9" s="1"/>
  <c r="AW26" i="9"/>
  <c r="AW28" i="9" s="1"/>
  <c r="Z41" i="9"/>
  <c r="U28" i="9"/>
  <c r="U29" i="9" s="1"/>
  <c r="M28" i="9"/>
  <c r="AC28" i="9"/>
  <c r="AC29" i="9" s="1"/>
  <c r="AG28" i="9"/>
  <c r="AG29" i="9" s="1"/>
  <c r="AS28" i="9"/>
  <c r="AK28" i="9"/>
  <c r="O34" i="9"/>
  <c r="M34" i="9"/>
  <c r="AL34" i="9"/>
  <c r="Q34" i="9"/>
  <c r="BA50" i="9"/>
  <c r="AW50" i="9"/>
  <c r="AS50" i="9"/>
  <c r="AO50" i="9"/>
  <c r="AK50" i="9"/>
  <c r="AG50" i="9"/>
  <c r="AC50" i="9"/>
  <c r="AZ50" i="9"/>
  <c r="AU50" i="9"/>
  <c r="AP50" i="9"/>
  <c r="AJ50" i="9"/>
  <c r="AE50" i="9"/>
  <c r="Z50" i="9"/>
  <c r="AY50" i="9"/>
  <c r="AR50" i="9"/>
  <c r="AL50" i="9"/>
  <c r="AD50" i="9"/>
  <c r="BD50" i="9"/>
  <c r="AX50" i="9"/>
  <c r="AQ50" i="9"/>
  <c r="AI50" i="9"/>
  <c r="AB50" i="9"/>
  <c r="AT50" i="9"/>
  <c r="AF50" i="9"/>
  <c r="BC50" i="9"/>
  <c r="AN50" i="9"/>
  <c r="AA50" i="9"/>
  <c r="BB50" i="9"/>
  <c r="AM50" i="9"/>
  <c r="AV50" i="9"/>
  <c r="AH50" i="9"/>
  <c r="G26" i="9"/>
  <c r="K26" i="9"/>
  <c r="O28" i="9"/>
  <c r="O29" i="9" s="1"/>
  <c r="S26" i="9"/>
  <c r="W26" i="9"/>
  <c r="AA26" i="9"/>
  <c r="AE28" i="9"/>
  <c r="AI26" i="9"/>
  <c r="AM26" i="9"/>
  <c r="AQ26" i="9"/>
  <c r="AU28" i="9"/>
  <c r="N28" i="9"/>
  <c r="R28" i="9"/>
  <c r="R29" i="9" s="1"/>
  <c r="V28" i="9"/>
  <c r="V29" i="9" s="1"/>
  <c r="Z28" i="9"/>
  <c r="AD28" i="9"/>
  <c r="AH28" i="9"/>
  <c r="AH29" i="9"/>
  <c r="AL29" i="9"/>
  <c r="AL28" i="9"/>
  <c r="AP28" i="9"/>
  <c r="AT28" i="9"/>
  <c r="AY37" i="9"/>
  <c r="AQ37" i="9"/>
  <c r="AE37" i="9"/>
  <c r="S37" i="9"/>
  <c r="BD41" i="9"/>
  <c r="AZ41" i="9"/>
  <c r="AV41" i="9"/>
  <c r="AR41" i="9"/>
  <c r="AN41" i="9"/>
  <c r="AJ41" i="9"/>
  <c r="AF41" i="9"/>
  <c r="AB41" i="9"/>
  <c r="X41" i="9"/>
  <c r="T41" i="9"/>
  <c r="BB41" i="9"/>
  <c r="AW41" i="9"/>
  <c r="AQ41" i="9"/>
  <c r="AL41" i="9"/>
  <c r="AG41" i="9"/>
  <c r="AA41" i="9"/>
  <c r="V41" i="9"/>
  <c r="Q41" i="9"/>
  <c r="BB45" i="9"/>
  <c r="AX45" i="9"/>
  <c r="AT45" i="9"/>
  <c r="AP45" i="9"/>
  <c r="AL45" i="9"/>
  <c r="AH45" i="9"/>
  <c r="AD45" i="9"/>
  <c r="Z45" i="9"/>
  <c r="V45" i="9"/>
  <c r="BA45" i="9"/>
  <c r="AV45" i="9"/>
  <c r="AQ45" i="9"/>
  <c r="AK45" i="9"/>
  <c r="AF45" i="9"/>
  <c r="AA45" i="9"/>
  <c r="U45" i="9"/>
  <c r="AZ45" i="9"/>
  <c r="AU45" i="9"/>
  <c r="AO45" i="9"/>
  <c r="AJ45" i="9"/>
  <c r="AE45" i="9"/>
  <c r="Y45" i="9"/>
  <c r="BB53" i="9"/>
  <c r="AX53" i="9"/>
  <c r="AT53" i="9"/>
  <c r="AP53" i="9"/>
  <c r="AL53" i="9"/>
  <c r="AH53" i="9"/>
  <c r="AD53" i="9"/>
  <c r="BC53" i="9"/>
  <c r="AW53" i="9"/>
  <c r="AR53" i="9"/>
  <c r="AM53" i="9"/>
  <c r="AG53" i="9"/>
  <c r="AY53" i="9"/>
  <c r="AQ53" i="9"/>
  <c r="AJ53" i="9"/>
  <c r="AC53" i="9"/>
  <c r="BA53" i="9"/>
  <c r="AS53" i="9"/>
  <c r="AI53" i="9"/>
  <c r="AZ53" i="9"/>
  <c r="AO53" i="9"/>
  <c r="AF53" i="9"/>
  <c r="BD57" i="9"/>
  <c r="AN57" i="9"/>
  <c r="AQ57" i="9"/>
  <c r="AU57" i="9"/>
  <c r="AK57" i="9"/>
  <c r="T29" i="9"/>
  <c r="Y29" i="9"/>
  <c r="AJ29" i="9"/>
  <c r="AO29" i="9"/>
  <c r="Y37" i="9"/>
  <c r="AJ37" i="9"/>
  <c r="AZ37" i="9"/>
  <c r="U41" i="9"/>
  <c r="AC41" i="9"/>
  <c r="AI41" i="9"/>
  <c r="AP41" i="9"/>
  <c r="AX41" i="9"/>
  <c r="W45" i="9"/>
  <c r="AG45" i="9"/>
  <c r="AR45" i="9"/>
  <c r="BC45" i="9"/>
  <c r="AU53" i="9"/>
  <c r="P29" i="9"/>
  <c r="AV29" i="9"/>
  <c r="Z37" i="9"/>
  <c r="AK37" i="9"/>
  <c r="BA37" i="9"/>
  <c r="W41" i="9"/>
  <c r="AD41" i="9"/>
  <c r="AK41" i="9"/>
  <c r="AS41" i="9"/>
  <c r="AY41" i="9"/>
  <c r="X45" i="9"/>
  <c r="AI45" i="9"/>
  <c r="AS45" i="9"/>
  <c r="BD45" i="9"/>
  <c r="AE53" i="9"/>
  <c r="AV53" i="9"/>
  <c r="L29" i="9"/>
  <c r="AB29" i="9"/>
  <c r="AR29" i="9"/>
  <c r="V37" i="9"/>
  <c r="AL37" i="9"/>
  <c r="AW37" i="9"/>
  <c r="R41" i="9"/>
  <c r="Y41" i="9"/>
  <c r="AE41" i="9"/>
  <c r="AM41" i="9"/>
  <c r="AT41" i="9"/>
  <c r="BA41" i="9"/>
  <c r="AB45" i="9"/>
  <c r="AM45" i="9"/>
  <c r="AW45" i="9"/>
  <c r="AK53" i="9"/>
  <c r="BD53" i="9"/>
  <c r="I76" i="9"/>
  <c r="M76" i="9"/>
  <c r="Q76" i="9"/>
  <c r="Y76" i="9"/>
  <c r="AC76" i="9"/>
  <c r="AG76" i="9"/>
  <c r="AO76" i="9"/>
  <c r="AS76" i="9"/>
  <c r="AW76" i="9"/>
  <c r="E19" i="7"/>
  <c r="G20" i="7"/>
  <c r="H20" i="7"/>
  <c r="I20" i="7"/>
  <c r="J20" i="7"/>
  <c r="K20" i="7"/>
  <c r="L20" i="7"/>
  <c r="M20" i="7"/>
  <c r="N20" i="7"/>
  <c r="O20" i="7"/>
  <c r="P20" i="7"/>
  <c r="Q20" i="7"/>
  <c r="R20" i="7"/>
  <c r="S20" i="7"/>
  <c r="T20" i="7"/>
  <c r="U20" i="7"/>
  <c r="V20" i="7"/>
  <c r="W20" i="7"/>
  <c r="X20" i="7"/>
  <c r="Y20" i="7"/>
  <c r="Z20" i="7"/>
  <c r="AA20" i="7"/>
  <c r="AB20" i="7"/>
  <c r="AC20" i="7"/>
  <c r="AD20" i="7"/>
  <c r="AE20" i="7"/>
  <c r="AF20" i="7"/>
  <c r="AG20" i="7"/>
  <c r="AH20" i="7"/>
  <c r="AI20" i="7"/>
  <c r="AJ20" i="7"/>
  <c r="AK20" i="7"/>
  <c r="AL20" i="7"/>
  <c r="AM20" i="7"/>
  <c r="AN20" i="7"/>
  <c r="AO20" i="7"/>
  <c r="AP20" i="7"/>
  <c r="AQ20" i="7"/>
  <c r="AR20" i="7"/>
  <c r="AS20" i="7"/>
  <c r="AT20" i="7"/>
  <c r="AU20" i="7"/>
  <c r="AV20" i="7"/>
  <c r="AW20" i="7"/>
  <c r="F20" i="7"/>
  <c r="AB37" i="9" l="1"/>
  <c r="AF37" i="9"/>
  <c r="AT37" i="9"/>
  <c r="N37" i="9"/>
  <c r="O37" i="9"/>
  <c r="AI37" i="9"/>
  <c r="AR37" i="9"/>
  <c r="Q37" i="9"/>
  <c r="AV37" i="9"/>
  <c r="P37" i="9"/>
  <c r="AD37" i="9"/>
  <c r="AA37" i="9"/>
  <c r="AU37" i="9"/>
  <c r="J34" i="9"/>
  <c r="AH34" i="9"/>
  <c r="Y34" i="9"/>
  <c r="AF34" i="9"/>
  <c r="AM34" i="9"/>
  <c r="AB34" i="9"/>
  <c r="X34" i="9"/>
  <c r="AJ34" i="9"/>
  <c r="BA34" i="9"/>
  <c r="AU34" i="9"/>
  <c r="AW34" i="9"/>
  <c r="N34" i="9"/>
  <c r="U34" i="9"/>
  <c r="W34" i="9"/>
  <c r="AS34" i="9"/>
  <c r="AT34" i="9"/>
  <c r="AP34" i="9"/>
  <c r="AE34" i="9"/>
  <c r="I29" i="9"/>
  <c r="L34" i="9"/>
  <c r="AG34" i="9"/>
  <c r="BB34" i="9"/>
  <c r="AC34" i="9"/>
  <c r="AX34" i="9"/>
  <c r="AD34" i="9"/>
  <c r="AZ34" i="9"/>
  <c r="Z34" i="9"/>
  <c r="AV34" i="9"/>
  <c r="S34" i="9"/>
  <c r="AI34" i="9"/>
  <c r="AY34" i="9"/>
  <c r="V34" i="9"/>
  <c r="AR34" i="9"/>
  <c r="R34" i="9"/>
  <c r="AN34" i="9"/>
  <c r="T34" i="9"/>
  <c r="AO34" i="9"/>
  <c r="P34" i="9"/>
  <c r="AK34" i="9"/>
  <c r="K34" i="9"/>
  <c r="AA34" i="9"/>
  <c r="BB37" i="9"/>
  <c r="AG37" i="9"/>
  <c r="AP37" i="9"/>
  <c r="U37" i="9"/>
  <c r="AO37" i="9"/>
  <c r="T37" i="9"/>
  <c r="W37" i="9"/>
  <c r="AM37" i="9"/>
  <c r="AT57" i="9"/>
  <c r="AW57" i="9"/>
  <c r="X28" i="9"/>
  <c r="X29" i="9"/>
  <c r="AX57" i="9"/>
  <c r="AS57" i="9"/>
  <c r="AH57" i="9"/>
  <c r="AG57" i="9"/>
  <c r="BB57" i="9"/>
  <c r="AV57" i="9"/>
  <c r="AW29" i="9"/>
  <c r="Q29" i="9"/>
  <c r="AS37" i="9"/>
  <c r="X37" i="9"/>
  <c r="BD37" i="9"/>
  <c r="M37" i="9"/>
  <c r="AX37" i="9"/>
  <c r="AC37" i="9"/>
  <c r="AN37" i="9"/>
  <c r="R37" i="9"/>
  <c r="AH37" i="9"/>
  <c r="AN45" i="9"/>
  <c r="AC45" i="9"/>
  <c r="AY45" i="9"/>
  <c r="AM57" i="9"/>
  <c r="AI57" i="9"/>
  <c r="BC57" i="9"/>
  <c r="AR57" i="9"/>
  <c r="AP57" i="9"/>
  <c r="AF29" i="9"/>
  <c r="BA57" i="9"/>
  <c r="AO57" i="9"/>
  <c r="AL57" i="9"/>
  <c r="AJ57" i="9"/>
  <c r="AZ57" i="9"/>
  <c r="H28" i="9"/>
  <c r="H29" i="9" s="1"/>
  <c r="BA55" i="9"/>
  <c r="AW55" i="9"/>
  <c r="AS55" i="9"/>
  <c r="AO55" i="9"/>
  <c r="AK55" i="9"/>
  <c r="AG55" i="9"/>
  <c r="BC55" i="9"/>
  <c r="AX55" i="9"/>
  <c r="AR55" i="9"/>
  <c r="AM55" i="9"/>
  <c r="AH55" i="9"/>
  <c r="BB55" i="9"/>
  <c r="AU55" i="9"/>
  <c r="AN55" i="9"/>
  <c r="AF55" i="9"/>
  <c r="AV55" i="9"/>
  <c r="AL55" i="9"/>
  <c r="BD55" i="9"/>
  <c r="AT55" i="9"/>
  <c r="AJ55" i="9"/>
  <c r="AP55" i="9"/>
  <c r="AZ55" i="9"/>
  <c r="AI55" i="9"/>
  <c r="AY55" i="9"/>
  <c r="AE55" i="9"/>
  <c r="AQ55" i="9"/>
  <c r="BA39" i="9"/>
  <c r="AW39" i="9"/>
  <c r="AS39" i="9"/>
  <c r="AO39" i="9"/>
  <c r="AK39" i="9"/>
  <c r="AG39" i="9"/>
  <c r="AC39" i="9"/>
  <c r="Y39" i="9"/>
  <c r="U39" i="9"/>
  <c r="Q39" i="9"/>
  <c r="BC39" i="9"/>
  <c r="AX39" i="9"/>
  <c r="AR39" i="9"/>
  <c r="AM39" i="9"/>
  <c r="AH39" i="9"/>
  <c r="AB39" i="9"/>
  <c r="W39" i="9"/>
  <c r="R39" i="9"/>
  <c r="BD39" i="9"/>
  <c r="AV39" i="9"/>
  <c r="AP39" i="9"/>
  <c r="AI39" i="9"/>
  <c r="AA39" i="9"/>
  <c r="T39" i="9"/>
  <c r="BB39" i="9"/>
  <c r="AU39" i="9"/>
  <c r="AN39" i="9"/>
  <c r="AF39" i="9"/>
  <c r="Z39" i="9"/>
  <c r="S39" i="9"/>
  <c r="AZ39" i="9"/>
  <c r="AT39" i="9"/>
  <c r="AL39" i="9"/>
  <c r="AE39" i="9"/>
  <c r="X39" i="9"/>
  <c r="P39" i="9"/>
  <c r="AY39" i="9"/>
  <c r="AQ39" i="9"/>
  <c r="AJ39" i="9"/>
  <c r="AD39" i="9"/>
  <c r="V39" i="9"/>
  <c r="O39" i="9"/>
  <c r="AM28" i="9"/>
  <c r="AM29" i="9" s="1"/>
  <c r="AA28" i="9"/>
  <c r="E62" i="9"/>
  <c r="AU30" i="9"/>
  <c r="AQ30" i="9"/>
  <c r="AM30" i="9"/>
  <c r="AI30" i="9"/>
  <c r="AE30" i="9"/>
  <c r="AA30" i="9"/>
  <c r="W30" i="9"/>
  <c r="S30" i="9"/>
  <c r="O30" i="9"/>
  <c r="K30" i="9"/>
  <c r="G30" i="9"/>
  <c r="AV30" i="9"/>
  <c r="AP30" i="9"/>
  <c r="AK30" i="9"/>
  <c r="AF30" i="9"/>
  <c r="Z30" i="9"/>
  <c r="U30" i="9"/>
  <c r="P30" i="9"/>
  <c r="J30" i="9"/>
  <c r="AT30" i="9"/>
  <c r="AO30" i="9"/>
  <c r="AJ30" i="9"/>
  <c r="AD30" i="9"/>
  <c r="Y30" i="9"/>
  <c r="T30" i="9"/>
  <c r="N30" i="9"/>
  <c r="I30" i="9"/>
  <c r="AX30" i="9"/>
  <c r="AS30" i="9"/>
  <c r="AN30" i="9"/>
  <c r="AH30" i="9"/>
  <c r="AC30" i="9"/>
  <c r="X30" i="9"/>
  <c r="R30" i="9"/>
  <c r="M30" i="9"/>
  <c r="H30" i="9"/>
  <c r="AW30" i="9"/>
  <c r="AR30" i="9"/>
  <c r="AL30" i="9"/>
  <c r="AG30" i="9"/>
  <c r="AB30" i="9"/>
  <c r="V30" i="9"/>
  <c r="Q30" i="9"/>
  <c r="L30" i="9"/>
  <c r="F30" i="9"/>
  <c r="F60" i="9" s="1"/>
  <c r="BC51" i="9"/>
  <c r="AY51" i="9"/>
  <c r="AU51" i="9"/>
  <c r="AQ51" i="9"/>
  <c r="AM51" i="9"/>
  <c r="AI51" i="9"/>
  <c r="AE51" i="9"/>
  <c r="AA51" i="9"/>
  <c r="BB51" i="9"/>
  <c r="AW51" i="9"/>
  <c r="AR51" i="9"/>
  <c r="AL51" i="9"/>
  <c r="AG51" i="9"/>
  <c r="AB51" i="9"/>
  <c r="AX51" i="9"/>
  <c r="AP51" i="9"/>
  <c r="AJ51" i="9"/>
  <c r="AC51" i="9"/>
  <c r="BD51" i="9"/>
  <c r="AV51" i="9"/>
  <c r="AO51" i="9"/>
  <c r="AH51" i="9"/>
  <c r="AS51" i="9"/>
  <c r="AD51" i="9"/>
  <c r="BA51" i="9"/>
  <c r="AN51" i="9"/>
  <c r="AZ51" i="9"/>
  <c r="AK51" i="9"/>
  <c r="AT51" i="9"/>
  <c r="AF51" i="9"/>
  <c r="BC35" i="9"/>
  <c r="AY35" i="9"/>
  <c r="AU35" i="9"/>
  <c r="AQ35" i="9"/>
  <c r="AM35" i="9"/>
  <c r="AI35" i="9"/>
  <c r="AE35" i="9"/>
  <c r="AA35" i="9"/>
  <c r="W35" i="9"/>
  <c r="S35" i="9"/>
  <c r="O35" i="9"/>
  <c r="K35" i="9"/>
  <c r="AZ35" i="9"/>
  <c r="AT35" i="9"/>
  <c r="AO35" i="9"/>
  <c r="AJ35" i="9"/>
  <c r="AD35" i="9"/>
  <c r="Y35" i="9"/>
  <c r="T35" i="9"/>
  <c r="N35" i="9"/>
  <c r="AX35" i="9"/>
  <c r="AS35" i="9"/>
  <c r="AN35" i="9"/>
  <c r="AH35" i="9"/>
  <c r="AC35" i="9"/>
  <c r="X35" i="9"/>
  <c r="R35" i="9"/>
  <c r="M35" i="9"/>
  <c r="BB35" i="9"/>
  <c r="AW35" i="9"/>
  <c r="AR35" i="9"/>
  <c r="AL35" i="9"/>
  <c r="AG35" i="9"/>
  <c r="AB35" i="9"/>
  <c r="V35" i="9"/>
  <c r="Q35" i="9"/>
  <c r="L35" i="9"/>
  <c r="BA35" i="9"/>
  <c r="AV35" i="9"/>
  <c r="AP35" i="9"/>
  <c r="AK35" i="9"/>
  <c r="AF35" i="9"/>
  <c r="Z35" i="9"/>
  <c r="U35" i="9"/>
  <c r="P35" i="9"/>
  <c r="AI28" i="9"/>
  <c r="AI29" i="9" s="1"/>
  <c r="W28" i="9"/>
  <c r="K28" i="9"/>
  <c r="K29" i="9" s="1"/>
  <c r="E29" i="9"/>
  <c r="AP29" i="9"/>
  <c r="BC59" i="9"/>
  <c r="AY59" i="9"/>
  <c r="AU59" i="9"/>
  <c r="AQ59" i="9"/>
  <c r="AM59" i="9"/>
  <c r="AI59" i="9"/>
  <c r="AZ59" i="9"/>
  <c r="AT59" i="9"/>
  <c r="AO59" i="9"/>
  <c r="AJ59" i="9"/>
  <c r="BA59" i="9"/>
  <c r="AS59" i="9"/>
  <c r="AL59" i="9"/>
  <c r="AW59" i="9"/>
  <c r="AN59" i="9"/>
  <c r="BD59" i="9"/>
  <c r="AV59" i="9"/>
  <c r="AK59" i="9"/>
  <c r="AP59" i="9"/>
  <c r="BB59" i="9"/>
  <c r="AX59" i="9"/>
  <c r="AR59" i="9"/>
  <c r="Z29" i="9"/>
  <c r="BC43" i="9"/>
  <c r="AY43" i="9"/>
  <c r="AU43" i="9"/>
  <c r="AQ43" i="9"/>
  <c r="AM43" i="9"/>
  <c r="AI43" i="9"/>
  <c r="AE43" i="9"/>
  <c r="AA43" i="9"/>
  <c r="W43" i="9"/>
  <c r="S43" i="9"/>
  <c r="AZ43" i="9"/>
  <c r="AT43" i="9"/>
  <c r="AO43" i="9"/>
  <c r="AJ43" i="9"/>
  <c r="AD43" i="9"/>
  <c r="Y43" i="9"/>
  <c r="T43" i="9"/>
  <c r="BB43" i="9"/>
  <c r="AV43" i="9"/>
  <c r="AN43" i="9"/>
  <c r="AG43" i="9"/>
  <c r="Z43" i="9"/>
  <c r="BA43" i="9"/>
  <c r="AS43" i="9"/>
  <c r="AL43" i="9"/>
  <c r="AF43" i="9"/>
  <c r="X43" i="9"/>
  <c r="AX43" i="9"/>
  <c r="AR43" i="9"/>
  <c r="AK43" i="9"/>
  <c r="AC43" i="9"/>
  <c r="V43" i="9"/>
  <c r="BD43" i="9"/>
  <c r="AW43" i="9"/>
  <c r="AP43" i="9"/>
  <c r="AH43" i="9"/>
  <c r="AB43" i="9"/>
  <c r="U43" i="9"/>
  <c r="J29" i="9"/>
  <c r="AU29" i="9"/>
  <c r="BD56" i="9"/>
  <c r="AZ56" i="9"/>
  <c r="AV56" i="9"/>
  <c r="AR56" i="9"/>
  <c r="AN56" i="9"/>
  <c r="AJ56" i="9"/>
  <c r="AF56" i="9"/>
  <c r="AY56" i="9"/>
  <c r="AT56" i="9"/>
  <c r="AO56" i="9"/>
  <c r="AI56" i="9"/>
  <c r="AX56" i="9"/>
  <c r="AQ56" i="9"/>
  <c r="AK56" i="9"/>
  <c r="BA56" i="9"/>
  <c r="AP56" i="9"/>
  <c r="AG56" i="9"/>
  <c r="AW56" i="9"/>
  <c r="AM56" i="9"/>
  <c r="BB56" i="9"/>
  <c r="AH56" i="9"/>
  <c r="AU56" i="9"/>
  <c r="AS56" i="9"/>
  <c r="BC56" i="9"/>
  <c r="AL56" i="9"/>
  <c r="S28" i="9"/>
  <c r="G28" i="9"/>
  <c r="G29" i="9" s="1"/>
  <c r="AK29" i="9"/>
  <c r="BC54" i="9"/>
  <c r="AY54" i="9"/>
  <c r="AU54" i="9"/>
  <c r="AQ54" i="9"/>
  <c r="AM54" i="9"/>
  <c r="AI54" i="9"/>
  <c r="AE54" i="9"/>
  <c r="BB54" i="9"/>
  <c r="AW54" i="9"/>
  <c r="AR54" i="9"/>
  <c r="AL54" i="9"/>
  <c r="AG54" i="9"/>
  <c r="AZ54" i="9"/>
  <c r="AS54" i="9"/>
  <c r="AK54" i="9"/>
  <c r="AD54" i="9"/>
  <c r="BD54" i="9"/>
  <c r="AT54" i="9"/>
  <c r="AJ54" i="9"/>
  <c r="BA54" i="9"/>
  <c r="AP54" i="9"/>
  <c r="AH54" i="9"/>
  <c r="AV54" i="9"/>
  <c r="AO54" i="9"/>
  <c r="AN54" i="9"/>
  <c r="AX54" i="9"/>
  <c r="AF54" i="9"/>
  <c r="BC38" i="9"/>
  <c r="AY38" i="9"/>
  <c r="AU38" i="9"/>
  <c r="AQ38" i="9"/>
  <c r="AM38" i="9"/>
  <c r="AI38" i="9"/>
  <c r="AE38" i="9"/>
  <c r="BB38" i="9"/>
  <c r="AW38" i="9"/>
  <c r="AR38" i="9"/>
  <c r="AL38" i="9"/>
  <c r="AG38" i="9"/>
  <c r="AB38" i="9"/>
  <c r="X38" i="9"/>
  <c r="T38" i="9"/>
  <c r="P38" i="9"/>
  <c r="BD38" i="9"/>
  <c r="AV38" i="9"/>
  <c r="AO38" i="9"/>
  <c r="AH38" i="9"/>
  <c r="AA38" i="9"/>
  <c r="V38" i="9"/>
  <c r="Q38" i="9"/>
  <c r="BA38" i="9"/>
  <c r="AT38" i="9"/>
  <c r="AN38" i="9"/>
  <c r="AF38" i="9"/>
  <c r="Z38" i="9"/>
  <c r="U38" i="9"/>
  <c r="O38" i="9"/>
  <c r="AZ38" i="9"/>
  <c r="AS38" i="9"/>
  <c r="AK38" i="9"/>
  <c r="AD38" i="9"/>
  <c r="Y38" i="9"/>
  <c r="S38" i="9"/>
  <c r="N38" i="9"/>
  <c r="AX38" i="9"/>
  <c r="AP38" i="9"/>
  <c r="AJ38" i="9"/>
  <c r="AC38" i="9"/>
  <c r="W38" i="9"/>
  <c r="R38" i="9"/>
  <c r="AT29" i="9"/>
  <c r="AD29" i="9"/>
  <c r="BA47" i="9"/>
  <c r="AW47" i="9"/>
  <c r="AS47" i="9"/>
  <c r="AO47" i="9"/>
  <c r="AK47" i="9"/>
  <c r="AG47" i="9"/>
  <c r="AC47" i="9"/>
  <c r="Y47" i="9"/>
  <c r="AZ47" i="9"/>
  <c r="AU47" i="9"/>
  <c r="AP47" i="9"/>
  <c r="AJ47" i="9"/>
  <c r="AE47" i="9"/>
  <c r="Z47" i="9"/>
  <c r="BC47" i="9"/>
  <c r="AV47" i="9"/>
  <c r="AN47" i="9"/>
  <c r="AH47" i="9"/>
  <c r="AA47" i="9"/>
  <c r="BB47" i="9"/>
  <c r="AT47" i="9"/>
  <c r="AM47" i="9"/>
  <c r="AF47" i="9"/>
  <c r="X47" i="9"/>
  <c r="BD47" i="9"/>
  <c r="AQ47" i="9"/>
  <c r="AB47" i="9"/>
  <c r="AY47" i="9"/>
  <c r="AL47" i="9"/>
  <c r="W47" i="9"/>
  <c r="AX47" i="9"/>
  <c r="AI47" i="9"/>
  <c r="AR47" i="9"/>
  <c r="AD47" i="9"/>
  <c r="N29" i="9"/>
  <c r="AY31" i="9"/>
  <c r="AU31" i="9"/>
  <c r="AQ31" i="9"/>
  <c r="AM31" i="9"/>
  <c r="AI31" i="9"/>
  <c r="AE31" i="9"/>
  <c r="AA31" i="9"/>
  <c r="W31" i="9"/>
  <c r="S31" i="9"/>
  <c r="O31" i="9"/>
  <c r="K31" i="9"/>
  <c r="G31" i="9"/>
  <c r="AT31" i="9"/>
  <c r="AO31" i="9"/>
  <c r="AJ31" i="9"/>
  <c r="AD31" i="9"/>
  <c r="Y31" i="9"/>
  <c r="T31" i="9"/>
  <c r="N31" i="9"/>
  <c r="I31" i="9"/>
  <c r="AX31" i="9"/>
  <c r="AS31" i="9"/>
  <c r="AN31" i="9"/>
  <c r="AH31" i="9"/>
  <c r="AC31" i="9"/>
  <c r="X31" i="9"/>
  <c r="R31" i="9"/>
  <c r="M31" i="9"/>
  <c r="H31" i="9"/>
  <c r="AW31" i="9"/>
  <c r="AR31" i="9"/>
  <c r="AL31" i="9"/>
  <c r="AG31" i="9"/>
  <c r="AB31" i="9"/>
  <c r="V31" i="9"/>
  <c r="Q31" i="9"/>
  <c r="L31" i="9"/>
  <c r="AV31" i="9"/>
  <c r="AP31" i="9"/>
  <c r="AK31" i="9"/>
  <c r="AF31" i="9"/>
  <c r="Z31" i="9"/>
  <c r="U31" i="9"/>
  <c r="P31" i="9"/>
  <c r="J31" i="9"/>
  <c r="AQ29" i="9"/>
  <c r="AQ28" i="9"/>
  <c r="AE29" i="9"/>
  <c r="BD40" i="9"/>
  <c r="AZ40" i="9"/>
  <c r="AV40" i="9"/>
  <c r="AR40" i="9"/>
  <c r="AN40" i="9"/>
  <c r="AJ40" i="9"/>
  <c r="AF40" i="9"/>
  <c r="AB40" i="9"/>
  <c r="X40" i="9"/>
  <c r="T40" i="9"/>
  <c r="P40" i="9"/>
  <c r="AY40" i="9"/>
  <c r="AT40" i="9"/>
  <c r="AO40" i="9"/>
  <c r="AI40" i="9"/>
  <c r="AD40" i="9"/>
  <c r="Y40" i="9"/>
  <c r="S40" i="9"/>
  <c r="AX40" i="9"/>
  <c r="AQ40" i="9"/>
  <c r="AK40" i="9"/>
  <c r="AC40" i="9"/>
  <c r="V40" i="9"/>
  <c r="BC40" i="9"/>
  <c r="AW40" i="9"/>
  <c r="AP40" i="9"/>
  <c r="AH40" i="9"/>
  <c r="AA40" i="9"/>
  <c r="U40" i="9"/>
  <c r="BB40" i="9"/>
  <c r="AU40" i="9"/>
  <c r="AM40" i="9"/>
  <c r="AG40" i="9"/>
  <c r="Z40" i="9"/>
  <c r="R40" i="9"/>
  <c r="BA40" i="9"/>
  <c r="AS40" i="9"/>
  <c r="AL40" i="9"/>
  <c r="AE40" i="9"/>
  <c r="W40" i="9"/>
  <c r="Q40" i="9"/>
  <c r="BA58" i="9"/>
  <c r="AW58" i="9"/>
  <c r="AS58" i="9"/>
  <c r="AO58" i="9"/>
  <c r="AK58" i="9"/>
  <c r="AZ58" i="9"/>
  <c r="AU58" i="9"/>
  <c r="AP58" i="9"/>
  <c r="AJ58" i="9"/>
  <c r="BB58" i="9"/>
  <c r="AT58" i="9"/>
  <c r="AM58" i="9"/>
  <c r="AY58" i="9"/>
  <c r="AQ58" i="9"/>
  <c r="AH58" i="9"/>
  <c r="AX58" i="9"/>
  <c r="AN58" i="9"/>
  <c r="AR58" i="9"/>
  <c r="BD58" i="9"/>
  <c r="AL58" i="9"/>
  <c r="BC58" i="9"/>
  <c r="AI58" i="9"/>
  <c r="AV58" i="9"/>
  <c r="BA42" i="9"/>
  <c r="AW42" i="9"/>
  <c r="AS42" i="9"/>
  <c r="AO42" i="9"/>
  <c r="AK42" i="9"/>
  <c r="AG42" i="9"/>
  <c r="AC42" i="9"/>
  <c r="Y42" i="9"/>
  <c r="U42" i="9"/>
  <c r="AZ42" i="9"/>
  <c r="AU42" i="9"/>
  <c r="AP42" i="9"/>
  <c r="AJ42" i="9"/>
  <c r="AE42" i="9"/>
  <c r="Z42" i="9"/>
  <c r="T42" i="9"/>
  <c r="BD42" i="9"/>
  <c r="AX42" i="9"/>
  <c r="AQ42" i="9"/>
  <c r="AI42" i="9"/>
  <c r="AB42" i="9"/>
  <c r="V42" i="9"/>
  <c r="BC42" i="9"/>
  <c r="AV42" i="9"/>
  <c r="AN42" i="9"/>
  <c r="AH42" i="9"/>
  <c r="AA42" i="9"/>
  <c r="S42" i="9"/>
  <c r="BB42" i="9"/>
  <c r="AT42" i="9"/>
  <c r="AM42" i="9"/>
  <c r="AF42" i="9"/>
  <c r="X42" i="9"/>
  <c r="R42" i="9"/>
  <c r="AY42" i="9"/>
  <c r="AR42" i="9"/>
  <c r="AL42" i="9"/>
  <c r="AD42" i="9"/>
  <c r="W42" i="9"/>
  <c r="BC46" i="9"/>
  <c r="AY46" i="9"/>
  <c r="AU46" i="9"/>
  <c r="AQ46" i="9"/>
  <c r="BB46" i="9"/>
  <c r="AW46" i="9"/>
  <c r="AR46" i="9"/>
  <c r="AM46" i="9"/>
  <c r="AI46" i="9"/>
  <c r="AE46" i="9"/>
  <c r="AA46" i="9"/>
  <c r="W46" i="9"/>
  <c r="BA46" i="9"/>
  <c r="AT46" i="9"/>
  <c r="AN46" i="9"/>
  <c r="AH46" i="9"/>
  <c r="AC46" i="9"/>
  <c r="X46" i="9"/>
  <c r="AZ46" i="9"/>
  <c r="AS46" i="9"/>
  <c r="AL46" i="9"/>
  <c r="AG46" i="9"/>
  <c r="AB46" i="9"/>
  <c r="V46" i="9"/>
  <c r="AV46" i="9"/>
  <c r="AJ46" i="9"/>
  <c r="Y46" i="9"/>
  <c r="AP46" i="9"/>
  <c r="AF46" i="9"/>
  <c r="BD46" i="9"/>
  <c r="AO46" i="9"/>
  <c r="AD46" i="9"/>
  <c r="AX46" i="9"/>
  <c r="AK46" i="9"/>
  <c r="Z46" i="9"/>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H5" i="4"/>
  <c r="G11" i="4"/>
  <c r="G10" i="4"/>
  <c r="G9" i="4"/>
  <c r="G8" i="4"/>
  <c r="G7" i="4"/>
  <c r="G6" i="4"/>
  <c r="BD79" i="7"/>
  <c r="BC79" i="7"/>
  <c r="BB79" i="7"/>
  <c r="BA79" i="7"/>
  <c r="AZ79"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L78" i="7"/>
  <c r="K78" i="7"/>
  <c r="J78" i="7"/>
  <c r="I78" i="7"/>
  <c r="H78" i="7"/>
  <c r="G78" i="7"/>
  <c r="F78" i="7"/>
  <c r="E78" i="7"/>
  <c r="E60" i="7"/>
  <c r="BD25" i="7"/>
  <c r="BD26" i="7" s="1"/>
  <c r="BC25" i="7"/>
  <c r="BC26" i="7" s="1"/>
  <c r="BB25" i="7"/>
  <c r="BB26" i="7" s="1"/>
  <c r="BA25" i="7"/>
  <c r="BA26" i="7" s="1"/>
  <c r="AZ25" i="7"/>
  <c r="AZ26" i="7" s="1"/>
  <c r="AY25" i="7"/>
  <c r="AY26" i="7" s="1"/>
  <c r="AX25" i="7"/>
  <c r="AX26" i="7" s="1"/>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AW18" i="7"/>
  <c r="AV18" i="7"/>
  <c r="AU18" i="7"/>
  <c r="AT18" i="7"/>
  <c r="AS18" i="7"/>
  <c r="AR18" i="7"/>
  <c r="AQ18" i="7"/>
  <c r="AP18" i="7"/>
  <c r="AO18" i="7"/>
  <c r="AN18" i="7"/>
  <c r="AM18" i="7"/>
  <c r="AL18" i="7"/>
  <c r="AK18" i="7"/>
  <c r="AJ18" i="7"/>
  <c r="AI18" i="7"/>
  <c r="AH18" i="7"/>
  <c r="AG18" i="7"/>
  <c r="AF18" i="7"/>
  <c r="AE18" i="7"/>
  <c r="AD18" i="7"/>
  <c r="AC18" i="7"/>
  <c r="AB18" i="7"/>
  <c r="AA18" i="7"/>
  <c r="Z18" i="7"/>
  <c r="Y18" i="7"/>
  <c r="X18" i="7"/>
  <c r="W18" i="7"/>
  <c r="V18" i="7"/>
  <c r="U18" i="7"/>
  <c r="T18" i="7"/>
  <c r="S18" i="7"/>
  <c r="R18" i="7"/>
  <c r="Q18" i="7"/>
  <c r="P18" i="7"/>
  <c r="O18" i="7"/>
  <c r="N18" i="7"/>
  <c r="M18" i="7"/>
  <c r="L18" i="7"/>
  <c r="K18" i="7"/>
  <c r="J18" i="7"/>
  <c r="I18" i="7"/>
  <c r="H18" i="7"/>
  <c r="G18" i="7"/>
  <c r="F18" i="7"/>
  <c r="E18" i="7"/>
  <c r="C9" i="7" s="1"/>
  <c r="BD72" i="7"/>
  <c r="G19" i="5"/>
  <c r="BD70" i="7"/>
  <c r="BD68" i="7"/>
  <c r="BD67" i="7"/>
  <c r="BD65" i="7"/>
  <c r="F19" i="5"/>
  <c r="I19" i="5"/>
  <c r="K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AM19" i="5"/>
  <c r="AN19" i="5"/>
  <c r="AO19" i="5"/>
  <c r="AP19" i="5"/>
  <c r="AQ19" i="5"/>
  <c r="AR19" i="5"/>
  <c r="AS19" i="5"/>
  <c r="AT19" i="5"/>
  <c r="AU19" i="5"/>
  <c r="AV19" i="5"/>
  <c r="AW19" i="5"/>
  <c r="AX19" i="5"/>
  <c r="AY19" i="5"/>
  <c r="AZ19" i="5"/>
  <c r="BA19" i="5"/>
  <c r="BB19" i="5"/>
  <c r="BC19" i="5"/>
  <c r="BD19" i="5"/>
  <c r="E19"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AM18" i="5"/>
  <c r="AN18" i="5"/>
  <c r="AO18" i="5"/>
  <c r="AP18" i="5"/>
  <c r="AQ18" i="5"/>
  <c r="AR18" i="5"/>
  <c r="AS18" i="5"/>
  <c r="AT18" i="5"/>
  <c r="AU18" i="5"/>
  <c r="AV18" i="5"/>
  <c r="AW18" i="5"/>
  <c r="AX18" i="5"/>
  <c r="AY18" i="5"/>
  <c r="AZ18" i="5"/>
  <c r="BA18" i="5"/>
  <c r="BB18" i="5"/>
  <c r="BC18" i="5"/>
  <c r="BD18" i="5"/>
  <c r="E18" i="5"/>
  <c r="AP12" i="4"/>
  <c r="AM87" i="7" s="1"/>
  <c r="D34" i="4"/>
  <c r="AS33" i="9" l="1"/>
  <c r="X33" i="9"/>
  <c r="M33" i="9"/>
  <c r="AX33" i="9"/>
  <c r="AN33" i="9"/>
  <c r="R33" i="9"/>
  <c r="AH33" i="9"/>
  <c r="AC33" i="9"/>
  <c r="AY33" i="9"/>
  <c r="AI33" i="9"/>
  <c r="S33" i="9"/>
  <c r="I33" i="9"/>
  <c r="AD33" i="9"/>
  <c r="AZ33" i="9"/>
  <c r="U33" i="9"/>
  <c r="AP33" i="9"/>
  <c r="L33" i="9"/>
  <c r="AG33" i="9"/>
  <c r="AA33" i="9"/>
  <c r="T33" i="9"/>
  <c r="AO33" i="9"/>
  <c r="AF33" i="9"/>
  <c r="V33" i="9"/>
  <c r="Y33" i="9"/>
  <c r="AT33" i="9"/>
  <c r="AK33" i="9"/>
  <c r="AB33" i="9"/>
  <c r="AU33" i="9"/>
  <c r="AE33" i="9"/>
  <c r="O33" i="9"/>
  <c r="N33" i="9"/>
  <c r="AJ33" i="9"/>
  <c r="Z33" i="9"/>
  <c r="AV33" i="9"/>
  <c r="Q33" i="9"/>
  <c r="AL33" i="9"/>
  <c r="AQ33" i="9"/>
  <c r="K33" i="9"/>
  <c r="J33" i="9"/>
  <c r="BA33" i="9"/>
  <c r="AR33" i="9"/>
  <c r="AM33" i="9"/>
  <c r="W33" i="9"/>
  <c r="P33" i="9"/>
  <c r="AW33" i="9"/>
  <c r="AK49" i="9"/>
  <c r="AX49" i="9"/>
  <c r="AV49" i="9"/>
  <c r="AF49" i="9"/>
  <c r="AO49" i="9"/>
  <c r="BB49" i="9"/>
  <c r="Z49" i="9"/>
  <c r="AE49" i="9"/>
  <c r="BC49" i="9"/>
  <c r="AC49" i="9"/>
  <c r="BD49" i="9"/>
  <c r="AY49" i="9"/>
  <c r="AM49" i="9"/>
  <c r="AW49" i="9"/>
  <c r="AJ49" i="9"/>
  <c r="Y49" i="9"/>
  <c r="AR49" i="9"/>
  <c r="AB49" i="9"/>
  <c r="AI49" i="9"/>
  <c r="AU49" i="9"/>
  <c r="BA49" i="9"/>
  <c r="AQ49" i="9"/>
  <c r="AH49" i="9"/>
  <c r="AN49" i="9"/>
  <c r="AD49" i="9"/>
  <c r="AS49" i="9"/>
  <c r="AA49" i="9"/>
  <c r="AZ49" i="9"/>
  <c r="AT49" i="9"/>
  <c r="AG49" i="9"/>
  <c r="AL49" i="9"/>
  <c r="AP49" i="9"/>
  <c r="G60" i="9"/>
  <c r="BB44" i="9"/>
  <c r="AX44" i="9"/>
  <c r="AT44" i="9"/>
  <c r="AP44" i="9"/>
  <c r="AL44" i="9"/>
  <c r="AH44" i="9"/>
  <c r="AD44" i="9"/>
  <c r="Z44" i="9"/>
  <c r="V44" i="9"/>
  <c r="AZ44" i="9"/>
  <c r="AU44" i="9"/>
  <c r="AO44" i="9"/>
  <c r="AJ44" i="9"/>
  <c r="AE44" i="9"/>
  <c r="Y44" i="9"/>
  <c r="T44" i="9"/>
  <c r="BD44" i="9"/>
  <c r="AY44" i="9"/>
  <c r="AS44" i="9"/>
  <c r="AN44" i="9"/>
  <c r="AI44" i="9"/>
  <c r="BA44" i="9"/>
  <c r="AQ44" i="9"/>
  <c r="AF44" i="9"/>
  <c r="X44" i="9"/>
  <c r="AW44" i="9"/>
  <c r="AM44" i="9"/>
  <c r="AC44" i="9"/>
  <c r="W44" i="9"/>
  <c r="AV44" i="9"/>
  <c r="AK44" i="9"/>
  <c r="AB44" i="9"/>
  <c r="U44" i="9"/>
  <c r="BC44" i="9"/>
  <c r="AR44" i="9"/>
  <c r="AG44" i="9"/>
  <c r="AA44" i="9"/>
  <c r="BB52" i="9"/>
  <c r="AX52" i="9"/>
  <c r="AT52" i="9"/>
  <c r="AP52" i="9"/>
  <c r="AL52" i="9"/>
  <c r="AH52" i="9"/>
  <c r="AD52" i="9"/>
  <c r="BD52" i="9"/>
  <c r="AY52" i="9"/>
  <c r="AS52" i="9"/>
  <c r="AN52" i="9"/>
  <c r="AW52" i="9"/>
  <c r="AQ52" i="9"/>
  <c r="AJ52" i="9"/>
  <c r="AE52" i="9"/>
  <c r="BA52" i="9"/>
  <c r="AR52" i="9"/>
  <c r="AI52" i="9"/>
  <c r="AB52" i="9"/>
  <c r="AZ52" i="9"/>
  <c r="AO52" i="9"/>
  <c r="AG52" i="9"/>
  <c r="AU52" i="9"/>
  <c r="AC52" i="9"/>
  <c r="AM52" i="9"/>
  <c r="BC52" i="9"/>
  <c r="AK52" i="9"/>
  <c r="AV52" i="9"/>
  <c r="AF52" i="9"/>
  <c r="S29" i="9"/>
  <c r="BD48" i="9"/>
  <c r="AZ48" i="9"/>
  <c r="AV48" i="9"/>
  <c r="AR48" i="9"/>
  <c r="AN48" i="9"/>
  <c r="AJ48" i="9"/>
  <c r="AF48" i="9"/>
  <c r="AB48" i="9"/>
  <c r="X48" i="9"/>
  <c r="AY48" i="9"/>
  <c r="AT48" i="9"/>
  <c r="AO48" i="9"/>
  <c r="AI48" i="9"/>
  <c r="AD48" i="9"/>
  <c r="Y48" i="9"/>
  <c r="AX48" i="9"/>
  <c r="AQ48" i="9"/>
  <c r="AK48" i="9"/>
  <c r="AC48" i="9"/>
  <c r="BC48" i="9"/>
  <c r="AW48" i="9"/>
  <c r="AP48" i="9"/>
  <c r="AH48" i="9"/>
  <c r="AA48" i="9"/>
  <c r="BA48" i="9"/>
  <c r="AL48" i="9"/>
  <c r="AU48" i="9"/>
  <c r="AG48" i="9"/>
  <c r="AS48" i="9"/>
  <c r="AE48" i="9"/>
  <c r="BB48" i="9"/>
  <c r="AM48" i="9"/>
  <c r="Z48" i="9"/>
  <c r="AA29" i="9"/>
  <c r="AY32" i="9"/>
  <c r="AU32" i="9"/>
  <c r="AQ32" i="9"/>
  <c r="AM32" i="9"/>
  <c r="AI32" i="9"/>
  <c r="AI60" i="9" s="1"/>
  <c r="AE32" i="9"/>
  <c r="AA32" i="9"/>
  <c r="W32" i="9"/>
  <c r="S32" i="9"/>
  <c r="S60" i="9" s="1"/>
  <c r="O32" i="9"/>
  <c r="K32" i="9"/>
  <c r="K60" i="9" s="1"/>
  <c r="AX32" i="9"/>
  <c r="AS32" i="9"/>
  <c r="AN32" i="9"/>
  <c r="AH32" i="9"/>
  <c r="AC32" i="9"/>
  <c r="X32" i="9"/>
  <c r="X60" i="9" s="1"/>
  <c r="R32" i="9"/>
  <c r="M32" i="9"/>
  <c r="H32" i="9"/>
  <c r="H60" i="9" s="1"/>
  <c r="AW32" i="9"/>
  <c r="AR32" i="9"/>
  <c r="AL32" i="9"/>
  <c r="AG32" i="9"/>
  <c r="AB32" i="9"/>
  <c r="AB60" i="9" s="1"/>
  <c r="V32" i="9"/>
  <c r="Q32" i="9"/>
  <c r="L32" i="9"/>
  <c r="AV32" i="9"/>
  <c r="AP32" i="9"/>
  <c r="AK32" i="9"/>
  <c r="AF32" i="9"/>
  <c r="Z32" i="9"/>
  <c r="U32" i="9"/>
  <c r="P32" i="9"/>
  <c r="J32" i="9"/>
  <c r="J60" i="9" s="1"/>
  <c r="AZ32" i="9"/>
  <c r="AT32" i="9"/>
  <c r="AO32" i="9"/>
  <c r="AJ32" i="9"/>
  <c r="AD32" i="9"/>
  <c r="Y32" i="9"/>
  <c r="T32" i="9"/>
  <c r="N32" i="9"/>
  <c r="I32" i="9"/>
  <c r="I60" i="9" s="1"/>
  <c r="W29" i="9"/>
  <c r="BC36" i="9"/>
  <c r="BC60" i="9" s="1"/>
  <c r="AY36" i="9"/>
  <c r="AU36" i="9"/>
  <c r="AQ36" i="9"/>
  <c r="AM36" i="9"/>
  <c r="AI36" i="9"/>
  <c r="AE36" i="9"/>
  <c r="AA36" i="9"/>
  <c r="W36" i="9"/>
  <c r="S36" i="9"/>
  <c r="O36" i="9"/>
  <c r="BD36" i="9"/>
  <c r="AX36" i="9"/>
  <c r="AS36" i="9"/>
  <c r="AN36" i="9"/>
  <c r="AH36" i="9"/>
  <c r="AC36" i="9"/>
  <c r="X36" i="9"/>
  <c r="R36" i="9"/>
  <c r="M36" i="9"/>
  <c r="BB36" i="9"/>
  <c r="AW36" i="9"/>
  <c r="AR36" i="9"/>
  <c r="AL36" i="9"/>
  <c r="AG36" i="9"/>
  <c r="AB36" i="9"/>
  <c r="V36" i="9"/>
  <c r="Q36" i="9"/>
  <c r="L36" i="9"/>
  <c r="BA36" i="9"/>
  <c r="AV36" i="9"/>
  <c r="AP36" i="9"/>
  <c r="AK36" i="9"/>
  <c r="AK60" i="9" s="1"/>
  <c r="AF36" i="9"/>
  <c r="Z36" i="9"/>
  <c r="U36" i="9"/>
  <c r="P36" i="9"/>
  <c r="AZ36" i="9"/>
  <c r="AT36" i="9"/>
  <c r="AO36" i="9"/>
  <c r="AJ36" i="9"/>
  <c r="AD36" i="9"/>
  <c r="Y36" i="9"/>
  <c r="T36" i="9"/>
  <c r="N36" i="9"/>
  <c r="E63" i="9"/>
  <c r="E64" i="9" s="1"/>
  <c r="E77" i="9" s="1"/>
  <c r="E80" i="9" s="1"/>
  <c r="E81" i="9" s="1"/>
  <c r="F61" i="9"/>
  <c r="F26" i="7"/>
  <c r="F28" i="7" s="1"/>
  <c r="F29" i="7" s="1"/>
  <c r="J26" i="7"/>
  <c r="J28" i="7" s="1"/>
  <c r="J29" i="7" s="1"/>
  <c r="N26" i="7"/>
  <c r="R26" i="7"/>
  <c r="R28" i="7" s="1"/>
  <c r="R29" i="7" s="1"/>
  <c r="V26" i="7"/>
  <c r="V28" i="7" s="1"/>
  <c r="V29" i="7" s="1"/>
  <c r="Z26" i="7"/>
  <c r="AD26" i="7"/>
  <c r="AH26" i="7"/>
  <c r="AH28" i="7" s="1"/>
  <c r="AH29" i="7" s="1"/>
  <c r="AL26" i="7"/>
  <c r="AL28" i="7" s="1"/>
  <c r="AL29" i="7" s="1"/>
  <c r="AP26" i="7"/>
  <c r="AP28" i="7" s="1"/>
  <c r="AP29" i="7" s="1"/>
  <c r="AT26" i="7"/>
  <c r="G26" i="7"/>
  <c r="G28" i="7" s="1"/>
  <c r="G29" i="7" s="1"/>
  <c r="K26" i="7"/>
  <c r="K28" i="7" s="1"/>
  <c r="K29" i="7" s="1"/>
  <c r="O26" i="7"/>
  <c r="S26" i="7"/>
  <c r="W26" i="7"/>
  <c r="W28" i="7" s="1"/>
  <c r="W29" i="7" s="1"/>
  <c r="AA26" i="7"/>
  <c r="AA28" i="7" s="1"/>
  <c r="AA29" i="7" s="1"/>
  <c r="AE26" i="7"/>
  <c r="AE28" i="7" s="1"/>
  <c r="AE29" i="7" s="1"/>
  <c r="AI26" i="7"/>
  <c r="AM26" i="7"/>
  <c r="AM28" i="7" s="1"/>
  <c r="AM29" i="7" s="1"/>
  <c r="AQ26" i="7"/>
  <c r="AQ28" i="7" s="1"/>
  <c r="AQ29" i="7" s="1"/>
  <c r="AU26" i="7"/>
  <c r="I26" i="7"/>
  <c r="M26" i="7"/>
  <c r="M28" i="7" s="1"/>
  <c r="M29" i="7" s="1"/>
  <c r="Q26" i="7"/>
  <c r="Q28" i="7" s="1"/>
  <c r="Q29" i="7" s="1"/>
  <c r="U26" i="7"/>
  <c r="U28" i="7" s="1"/>
  <c r="U29" i="7" s="1"/>
  <c r="AC26" i="7"/>
  <c r="AG26" i="7"/>
  <c r="AG28" i="7" s="1"/>
  <c r="AG29" i="7" s="1"/>
  <c r="AK26" i="7"/>
  <c r="AO26" i="7"/>
  <c r="AS26" i="7"/>
  <c r="AW26" i="7"/>
  <c r="AW28" i="7" s="1"/>
  <c r="H26" i="7"/>
  <c r="H28" i="7" s="1"/>
  <c r="H29" i="7" s="1"/>
  <c r="L26" i="7"/>
  <c r="P26" i="7"/>
  <c r="T26" i="7"/>
  <c r="T28" i="7" s="1"/>
  <c r="T29" i="7" s="1"/>
  <c r="X26" i="7"/>
  <c r="X28" i="7" s="1"/>
  <c r="X29" i="7" s="1"/>
  <c r="AB26" i="7"/>
  <c r="AB28" i="7" s="1"/>
  <c r="AB29" i="7" s="1"/>
  <c r="AF26" i="7"/>
  <c r="AJ26" i="7"/>
  <c r="AJ28" i="7" s="1"/>
  <c r="AJ29" i="7" s="1"/>
  <c r="AN26" i="7"/>
  <c r="AN28" i="7" s="1"/>
  <c r="AN29" i="7" s="1"/>
  <c r="AR26" i="7"/>
  <c r="AV26" i="7"/>
  <c r="AQ12" i="4"/>
  <c r="AN30" i="5" s="1"/>
  <c r="BF12" i="4"/>
  <c r="BC87" i="7" s="1"/>
  <c r="BD12" i="4"/>
  <c r="BA87" i="7" s="1"/>
  <c r="D78" i="4"/>
  <c r="B31" i="4" s="1"/>
  <c r="BG12" i="4"/>
  <c r="BE12" i="4"/>
  <c r="BC12" i="4"/>
  <c r="BA12" i="4"/>
  <c r="AY12" i="4"/>
  <c r="AW12" i="4"/>
  <c r="AU12" i="4"/>
  <c r="AS12" i="4"/>
  <c r="BC30" i="5"/>
  <c r="BA30" i="5"/>
  <c r="AM30" i="5"/>
  <c r="AN87" i="7"/>
  <c r="BB12" i="4"/>
  <c r="AZ12" i="4"/>
  <c r="AX12" i="4"/>
  <c r="AV12" i="4"/>
  <c r="AT12" i="4"/>
  <c r="AR12" i="4"/>
  <c r="E65" i="7"/>
  <c r="G65" i="7"/>
  <c r="I65" i="7"/>
  <c r="K65" i="7"/>
  <c r="M65" i="7"/>
  <c r="O65" i="7"/>
  <c r="Q65" i="7"/>
  <c r="S65" i="7"/>
  <c r="U65" i="7"/>
  <c r="W65" i="7"/>
  <c r="Y65" i="7"/>
  <c r="AA65" i="7"/>
  <c r="AC65" i="7"/>
  <c r="AE65" i="7"/>
  <c r="AG65" i="7"/>
  <c r="AI65" i="7"/>
  <c r="AK65" i="7"/>
  <c r="AM65" i="7"/>
  <c r="AO65" i="7"/>
  <c r="AQ65" i="7"/>
  <c r="AS65" i="7"/>
  <c r="AU65" i="7"/>
  <c r="AW65" i="7"/>
  <c r="AY65" i="7"/>
  <c r="BA65" i="7"/>
  <c r="BC65" i="7"/>
  <c r="E67" i="7"/>
  <c r="G67" i="7"/>
  <c r="I67" i="7"/>
  <c r="K67" i="7"/>
  <c r="M67" i="7"/>
  <c r="O67" i="7"/>
  <c r="Q67" i="7"/>
  <c r="S67" i="7"/>
  <c r="U67" i="7"/>
  <c r="W67" i="7"/>
  <c r="Y67" i="7"/>
  <c r="AA67" i="7"/>
  <c r="AC67" i="7"/>
  <c r="AE67" i="7"/>
  <c r="AG67" i="7"/>
  <c r="AI67" i="7"/>
  <c r="AK67" i="7"/>
  <c r="AM67" i="7"/>
  <c r="AO67" i="7"/>
  <c r="AQ67" i="7"/>
  <c r="AS67" i="7"/>
  <c r="AU67" i="7"/>
  <c r="AW67" i="7"/>
  <c r="AY67" i="7"/>
  <c r="BA67" i="7"/>
  <c r="BC67" i="7"/>
  <c r="E68" i="7"/>
  <c r="G68" i="7"/>
  <c r="I68" i="7"/>
  <c r="K68" i="7"/>
  <c r="M68" i="7"/>
  <c r="O68" i="7"/>
  <c r="Q68" i="7"/>
  <c r="S68" i="7"/>
  <c r="U68" i="7"/>
  <c r="W68" i="7"/>
  <c r="Y68" i="7"/>
  <c r="AA68" i="7"/>
  <c r="AC68" i="7"/>
  <c r="AE68" i="7"/>
  <c r="AG68" i="7"/>
  <c r="AI68" i="7"/>
  <c r="AK68" i="7"/>
  <c r="AM68" i="7"/>
  <c r="AO68" i="7"/>
  <c r="AQ68" i="7"/>
  <c r="AS68" i="7"/>
  <c r="AU68" i="7"/>
  <c r="AW68" i="7"/>
  <c r="AY68" i="7"/>
  <c r="BA68" i="7"/>
  <c r="BC68" i="7"/>
  <c r="E70" i="7"/>
  <c r="G70" i="7"/>
  <c r="I70" i="7"/>
  <c r="K70" i="7"/>
  <c r="M70" i="7"/>
  <c r="O70" i="7"/>
  <c r="Q70" i="7"/>
  <c r="S70" i="7"/>
  <c r="U70" i="7"/>
  <c r="W70" i="7"/>
  <c r="Y70" i="7"/>
  <c r="AA70" i="7"/>
  <c r="AC70" i="7"/>
  <c r="AE70" i="7"/>
  <c r="AG70" i="7"/>
  <c r="AI70" i="7"/>
  <c r="AK70" i="7"/>
  <c r="AM70" i="7"/>
  <c r="AO70" i="7"/>
  <c r="AQ70" i="7"/>
  <c r="AS70" i="7"/>
  <c r="AU70" i="7"/>
  <c r="AW70" i="7"/>
  <c r="AY70" i="7"/>
  <c r="BA70" i="7"/>
  <c r="BC70" i="7"/>
  <c r="E71" i="7"/>
  <c r="G71" i="7"/>
  <c r="I71" i="7"/>
  <c r="K71" i="7"/>
  <c r="M71" i="7"/>
  <c r="O71" i="7"/>
  <c r="Q71" i="7"/>
  <c r="S71" i="7"/>
  <c r="U71" i="7"/>
  <c r="W71" i="7"/>
  <c r="Y71" i="7"/>
  <c r="AA71" i="7"/>
  <c r="AC71" i="7"/>
  <c r="AE71" i="7"/>
  <c r="AG71" i="7"/>
  <c r="AI71" i="7"/>
  <c r="AK71" i="7"/>
  <c r="AM71" i="7"/>
  <c r="AO71" i="7"/>
  <c r="AQ71" i="7"/>
  <c r="AS71" i="7"/>
  <c r="AU71" i="7"/>
  <c r="AW71" i="7"/>
  <c r="AY71" i="7"/>
  <c r="BA71" i="7"/>
  <c r="BC71" i="7"/>
  <c r="E72" i="7"/>
  <c r="G72" i="7"/>
  <c r="I72" i="7"/>
  <c r="K72" i="7"/>
  <c r="M72" i="7"/>
  <c r="O72" i="7"/>
  <c r="Q72" i="7"/>
  <c r="S72" i="7"/>
  <c r="U72" i="7"/>
  <c r="W72" i="7"/>
  <c r="Y72" i="7"/>
  <c r="AA72" i="7"/>
  <c r="AC72" i="7"/>
  <c r="AE72" i="7"/>
  <c r="AG72" i="7"/>
  <c r="AI72" i="7"/>
  <c r="AK72" i="7"/>
  <c r="AM72" i="7"/>
  <c r="AO72" i="7"/>
  <c r="AQ72" i="7"/>
  <c r="AS72" i="7"/>
  <c r="AU72" i="7"/>
  <c r="AW72" i="7"/>
  <c r="AY72" i="7"/>
  <c r="BA72" i="7"/>
  <c r="BC72" i="7"/>
  <c r="L19" i="5"/>
  <c r="J19" i="5"/>
  <c r="H19" i="5"/>
  <c r="F65" i="7"/>
  <c r="H65" i="7"/>
  <c r="J65" i="7"/>
  <c r="L65" i="7"/>
  <c r="N65" i="7"/>
  <c r="P65" i="7"/>
  <c r="R65" i="7"/>
  <c r="T65" i="7"/>
  <c r="V65" i="7"/>
  <c r="X65" i="7"/>
  <c r="Z65" i="7"/>
  <c r="AB65" i="7"/>
  <c r="AD65" i="7"/>
  <c r="AF65" i="7"/>
  <c r="AH65" i="7"/>
  <c r="AJ65" i="7"/>
  <c r="AL65" i="7"/>
  <c r="AN65" i="7"/>
  <c r="AP65" i="7"/>
  <c r="AR65" i="7"/>
  <c r="AT65" i="7"/>
  <c r="AV65" i="7"/>
  <c r="AX65" i="7"/>
  <c r="AZ65" i="7"/>
  <c r="BB65" i="7"/>
  <c r="F67" i="7"/>
  <c r="H67" i="7"/>
  <c r="J67" i="7"/>
  <c r="L67" i="7"/>
  <c r="N67" i="7"/>
  <c r="P67" i="7"/>
  <c r="R67" i="7"/>
  <c r="T67" i="7"/>
  <c r="V67" i="7"/>
  <c r="X67" i="7"/>
  <c r="Z67" i="7"/>
  <c r="AB67" i="7"/>
  <c r="AD67" i="7"/>
  <c r="AF67" i="7"/>
  <c r="AH67" i="7"/>
  <c r="AJ67" i="7"/>
  <c r="AL67" i="7"/>
  <c r="AN67" i="7"/>
  <c r="AP67" i="7"/>
  <c r="AR67" i="7"/>
  <c r="AT67" i="7"/>
  <c r="AV67" i="7"/>
  <c r="AX67" i="7"/>
  <c r="AZ67" i="7"/>
  <c r="BB67" i="7"/>
  <c r="F68" i="7"/>
  <c r="H68" i="7"/>
  <c r="J68" i="7"/>
  <c r="L68" i="7"/>
  <c r="N68" i="7"/>
  <c r="P68" i="7"/>
  <c r="R68" i="7"/>
  <c r="T68" i="7"/>
  <c r="V68" i="7"/>
  <c r="X68" i="7"/>
  <c r="Z68" i="7"/>
  <c r="AB68" i="7"/>
  <c r="AD68" i="7"/>
  <c r="AF68" i="7"/>
  <c r="AH68" i="7"/>
  <c r="AJ68" i="7"/>
  <c r="AL68" i="7"/>
  <c r="AN68" i="7"/>
  <c r="AP68" i="7"/>
  <c r="AR68" i="7"/>
  <c r="AT68" i="7"/>
  <c r="AV68" i="7"/>
  <c r="AX68" i="7"/>
  <c r="AZ68" i="7"/>
  <c r="BB68" i="7"/>
  <c r="F70" i="7"/>
  <c r="H70" i="7"/>
  <c r="J70" i="7"/>
  <c r="L70" i="7"/>
  <c r="N70" i="7"/>
  <c r="P70" i="7"/>
  <c r="R70" i="7"/>
  <c r="T70" i="7"/>
  <c r="V70" i="7"/>
  <c r="X70" i="7"/>
  <c r="Z70" i="7"/>
  <c r="AB70" i="7"/>
  <c r="AD70" i="7"/>
  <c r="AF70" i="7"/>
  <c r="AH70" i="7"/>
  <c r="AJ70" i="7"/>
  <c r="AL70" i="7"/>
  <c r="AN70" i="7"/>
  <c r="AP70" i="7"/>
  <c r="AR70" i="7"/>
  <c r="AT70" i="7"/>
  <c r="AV70" i="7"/>
  <c r="AX70" i="7"/>
  <c r="AZ70" i="7"/>
  <c r="BB70" i="7"/>
  <c r="F71" i="7"/>
  <c r="H71" i="7"/>
  <c r="J71" i="7"/>
  <c r="L71" i="7"/>
  <c r="N71" i="7"/>
  <c r="P71" i="7"/>
  <c r="R71" i="7"/>
  <c r="T71" i="7"/>
  <c r="V71" i="7"/>
  <c r="X71" i="7"/>
  <c r="Z71" i="7"/>
  <c r="AB71" i="7"/>
  <c r="AD71" i="7"/>
  <c r="AF71" i="7"/>
  <c r="AH71" i="7"/>
  <c r="AJ71" i="7"/>
  <c r="AL71" i="7"/>
  <c r="AN71" i="7"/>
  <c r="AP71" i="7"/>
  <c r="AR71" i="7"/>
  <c r="AT71" i="7"/>
  <c r="AV71" i="7"/>
  <c r="AX71" i="7"/>
  <c r="AZ71" i="7"/>
  <c r="BB71" i="7"/>
  <c r="BD71" i="7"/>
  <c r="F72" i="7"/>
  <c r="H72" i="7"/>
  <c r="J72" i="7"/>
  <c r="L72" i="7"/>
  <c r="N72" i="7"/>
  <c r="P72" i="7"/>
  <c r="R72" i="7"/>
  <c r="T72" i="7"/>
  <c r="V72" i="7"/>
  <c r="X72" i="7"/>
  <c r="Z72" i="7"/>
  <c r="AB72" i="7"/>
  <c r="AD72" i="7"/>
  <c r="AF72" i="7"/>
  <c r="AH72" i="7"/>
  <c r="AJ72" i="7"/>
  <c r="AL72" i="7"/>
  <c r="AN72" i="7"/>
  <c r="AP72" i="7"/>
  <c r="AR72" i="7"/>
  <c r="AT72" i="7"/>
  <c r="AV72" i="7"/>
  <c r="AX72" i="7"/>
  <c r="AZ72" i="7"/>
  <c r="BB72" i="7"/>
  <c r="Y26" i="7"/>
  <c r="Y28" i="7" s="1"/>
  <c r="Y29" i="7" s="1"/>
  <c r="E26" i="7"/>
  <c r="E28" i="7" s="1"/>
  <c r="E29" i="7" s="1"/>
  <c r="L28" i="7"/>
  <c r="L29" i="7" s="1"/>
  <c r="N28" i="7"/>
  <c r="N29" i="7" s="1"/>
  <c r="P28" i="7"/>
  <c r="P29" i="7" s="1"/>
  <c r="Z28" i="7"/>
  <c r="Z29" i="7" s="1"/>
  <c r="AD28" i="7"/>
  <c r="AD29" i="7" s="1"/>
  <c r="AF28" i="7"/>
  <c r="AF29" i="7" s="1"/>
  <c r="AR28" i="7"/>
  <c r="AR29" i="7" s="1"/>
  <c r="AT28" i="7"/>
  <c r="AT29" i="7" s="1"/>
  <c r="AV28" i="7"/>
  <c r="AV29" i="7" s="1"/>
  <c r="I28" i="7"/>
  <c r="I29" i="7" s="1"/>
  <c r="O28" i="7"/>
  <c r="O29" i="7" s="1"/>
  <c r="S28" i="7"/>
  <c r="S29" i="7" s="1"/>
  <c r="AC28" i="7"/>
  <c r="AC29" i="7" s="1"/>
  <c r="AI28" i="7"/>
  <c r="AI29" i="7" s="1"/>
  <c r="AK28" i="7"/>
  <c r="AO28" i="7"/>
  <c r="AS28" i="7"/>
  <c r="AU28" i="7"/>
  <c r="AU29" i="7" s="1"/>
  <c r="AX60" i="9" l="1"/>
  <c r="L60" i="9"/>
  <c r="AQ60" i="9"/>
  <c r="AV60" i="9"/>
  <c r="P60" i="9"/>
  <c r="T60" i="9"/>
  <c r="M60" i="9"/>
  <c r="AA60" i="9"/>
  <c r="V60" i="9"/>
  <c r="AR60" i="9"/>
  <c r="AE60" i="9"/>
  <c r="AU60" i="9"/>
  <c r="AF60" i="9"/>
  <c r="U60" i="9"/>
  <c r="AD60" i="9"/>
  <c r="AZ60" i="9"/>
  <c r="Z60" i="9"/>
  <c r="AW60" i="9"/>
  <c r="AS60" i="9"/>
  <c r="AY60" i="9"/>
  <c r="Y60" i="9"/>
  <c r="AT60" i="9"/>
  <c r="R60" i="9"/>
  <c r="AN60" i="9"/>
  <c r="O60" i="9"/>
  <c r="N60" i="9"/>
  <c r="AJ60" i="9"/>
  <c r="AG60" i="9"/>
  <c r="W60" i="9"/>
  <c r="AM60" i="9"/>
  <c r="AO60" i="9"/>
  <c r="Q60" i="9"/>
  <c r="AL60" i="9"/>
  <c r="AH60" i="9"/>
  <c r="AC60" i="9"/>
  <c r="AP60" i="9"/>
  <c r="BB60" i="9"/>
  <c r="F62" i="9"/>
  <c r="G61" i="9" s="1"/>
  <c r="BA60" i="9"/>
  <c r="BD60" i="9"/>
  <c r="AQ87" i="7"/>
  <c r="AQ30" i="5"/>
  <c r="AU87" i="7"/>
  <c r="AU30" i="5"/>
  <c r="AY87" i="7"/>
  <c r="AY30" i="5"/>
  <c r="AR30" i="5"/>
  <c r="AR87" i="7"/>
  <c r="AV30" i="5"/>
  <c r="AV87" i="7"/>
  <c r="AZ30" i="5"/>
  <c r="AZ87" i="7"/>
  <c r="BD30" i="5"/>
  <c r="BD87" i="7"/>
  <c r="D35" i="4"/>
  <c r="D36" i="4" s="1"/>
  <c r="D37" i="4" s="1"/>
  <c r="D38" i="4" s="1"/>
  <c r="D39" i="4" s="1"/>
  <c r="D40" i="4" s="1"/>
  <c r="AO87" i="7"/>
  <c r="AO30" i="5"/>
  <c r="AS87" i="7"/>
  <c r="AS30" i="5"/>
  <c r="AW87" i="7"/>
  <c r="AW30" i="5"/>
  <c r="AP30" i="5"/>
  <c r="AP87" i="7"/>
  <c r="AT30" i="5"/>
  <c r="AT87" i="7"/>
  <c r="AX30" i="5"/>
  <c r="AX87" i="7"/>
  <c r="BB30" i="5"/>
  <c r="BB87" i="7"/>
  <c r="AW29" i="7"/>
  <c r="AS29" i="7"/>
  <c r="AO29" i="7"/>
  <c r="AK29" i="7"/>
  <c r="BD58" i="7"/>
  <c r="BB58" i="7"/>
  <c r="AZ58" i="7"/>
  <c r="AX58" i="7"/>
  <c r="AV58" i="7"/>
  <c r="AT58" i="7"/>
  <c r="AR58" i="7"/>
  <c r="AP58" i="7"/>
  <c r="AN58" i="7"/>
  <c r="AL58" i="7"/>
  <c r="AJ58" i="7"/>
  <c r="AH58" i="7"/>
  <c r="BC58" i="7"/>
  <c r="BA58" i="7"/>
  <c r="AY58" i="7"/>
  <c r="AW58" i="7"/>
  <c r="AU58" i="7"/>
  <c r="AS58" i="7"/>
  <c r="AQ58" i="7"/>
  <c r="AO58" i="7"/>
  <c r="AM58" i="7"/>
  <c r="AK58" i="7"/>
  <c r="AI58" i="7"/>
  <c r="BC56" i="7"/>
  <c r="BA56" i="7"/>
  <c r="AY56" i="7"/>
  <c r="AW56" i="7"/>
  <c r="AU56" i="7"/>
  <c r="AS56" i="7"/>
  <c r="AQ56" i="7"/>
  <c r="AO56" i="7"/>
  <c r="AM56" i="7"/>
  <c r="AK56" i="7"/>
  <c r="AI56" i="7"/>
  <c r="AG56" i="7"/>
  <c r="BD56" i="7"/>
  <c r="BB56" i="7"/>
  <c r="AZ56" i="7"/>
  <c r="AX56" i="7"/>
  <c r="AV56" i="7"/>
  <c r="AT56" i="7"/>
  <c r="AR56" i="7"/>
  <c r="AP56" i="7"/>
  <c r="AN56" i="7"/>
  <c r="AL56" i="7"/>
  <c r="AJ56" i="7"/>
  <c r="AH56" i="7"/>
  <c r="AF56" i="7"/>
  <c r="BD54" i="7"/>
  <c r="BB54" i="7"/>
  <c r="AZ54" i="7"/>
  <c r="AX54" i="7"/>
  <c r="AV54" i="7"/>
  <c r="AT54" i="7"/>
  <c r="AR54" i="7"/>
  <c r="AP54" i="7"/>
  <c r="AN54" i="7"/>
  <c r="AL54" i="7"/>
  <c r="AJ54" i="7"/>
  <c r="AH54" i="7"/>
  <c r="AF54" i="7"/>
  <c r="AD54" i="7"/>
  <c r="BC54" i="7"/>
  <c r="BA54" i="7"/>
  <c r="AY54" i="7"/>
  <c r="AW54" i="7"/>
  <c r="AU54" i="7"/>
  <c r="AS54" i="7"/>
  <c r="AQ54" i="7"/>
  <c r="AO54" i="7"/>
  <c r="AM54" i="7"/>
  <c r="AK54" i="7"/>
  <c r="AI54" i="7"/>
  <c r="AG54" i="7"/>
  <c r="AE54" i="7"/>
  <c r="BC52" i="7"/>
  <c r="BA52" i="7"/>
  <c r="AY52" i="7"/>
  <c r="AW52" i="7"/>
  <c r="AU52" i="7"/>
  <c r="AS52" i="7"/>
  <c r="AQ52" i="7"/>
  <c r="AO52" i="7"/>
  <c r="AM52" i="7"/>
  <c r="AK52" i="7"/>
  <c r="AI52" i="7"/>
  <c r="AG52" i="7"/>
  <c r="AE52" i="7"/>
  <c r="AC52" i="7"/>
  <c r="BD52" i="7"/>
  <c r="BB52" i="7"/>
  <c r="AZ52" i="7"/>
  <c r="AX52" i="7"/>
  <c r="AV52" i="7"/>
  <c r="AT52" i="7"/>
  <c r="AR52" i="7"/>
  <c r="AP52" i="7"/>
  <c r="AN52" i="7"/>
  <c r="AL52" i="7"/>
  <c r="AJ52" i="7"/>
  <c r="AH52" i="7"/>
  <c r="AF52" i="7"/>
  <c r="AD52" i="7"/>
  <c r="AB52" i="7"/>
  <c r="BD50" i="7"/>
  <c r="BB50" i="7"/>
  <c r="AZ50" i="7"/>
  <c r="AX50" i="7"/>
  <c r="AV50" i="7"/>
  <c r="AT50" i="7"/>
  <c r="AR50" i="7"/>
  <c r="AP50" i="7"/>
  <c r="AN50" i="7"/>
  <c r="AL50" i="7"/>
  <c r="AJ50" i="7"/>
  <c r="AH50" i="7"/>
  <c r="AF50" i="7"/>
  <c r="AD50" i="7"/>
  <c r="AB50" i="7"/>
  <c r="Z50" i="7"/>
  <c r="BC50" i="7"/>
  <c r="BA50" i="7"/>
  <c r="AY50" i="7"/>
  <c r="AW50" i="7"/>
  <c r="AU50" i="7"/>
  <c r="AS50" i="7"/>
  <c r="AQ50" i="7"/>
  <c r="AO50" i="7"/>
  <c r="AM50" i="7"/>
  <c r="AK50" i="7"/>
  <c r="AI50" i="7"/>
  <c r="AG50" i="7"/>
  <c r="AE50" i="7"/>
  <c r="AC50" i="7"/>
  <c r="AA50" i="7"/>
  <c r="BC48" i="7"/>
  <c r="BA48" i="7"/>
  <c r="AY48" i="7"/>
  <c r="AW48" i="7"/>
  <c r="AU48" i="7"/>
  <c r="AS48" i="7"/>
  <c r="AQ48" i="7"/>
  <c r="AO48" i="7"/>
  <c r="AM48" i="7"/>
  <c r="AK48" i="7"/>
  <c r="AI48" i="7"/>
  <c r="AG48" i="7"/>
  <c r="AE48" i="7"/>
  <c r="AC48" i="7"/>
  <c r="AA48" i="7"/>
  <c r="Y48" i="7"/>
  <c r="BD48" i="7"/>
  <c r="BB48" i="7"/>
  <c r="AZ48" i="7"/>
  <c r="AX48" i="7"/>
  <c r="AV48" i="7"/>
  <c r="AT48" i="7"/>
  <c r="AR48" i="7"/>
  <c r="AP48" i="7"/>
  <c r="AN48" i="7"/>
  <c r="AL48" i="7"/>
  <c r="AJ48" i="7"/>
  <c r="AH48" i="7"/>
  <c r="AF48" i="7"/>
  <c r="AD48" i="7"/>
  <c r="AB48" i="7"/>
  <c r="Z48" i="7"/>
  <c r="X48" i="7"/>
  <c r="BD46" i="7"/>
  <c r="BB46" i="7"/>
  <c r="AZ46" i="7"/>
  <c r="AX46" i="7"/>
  <c r="AV46" i="7"/>
  <c r="AT46" i="7"/>
  <c r="AR46" i="7"/>
  <c r="AP46" i="7"/>
  <c r="AN46" i="7"/>
  <c r="AL46" i="7"/>
  <c r="AJ46" i="7"/>
  <c r="AH46" i="7"/>
  <c r="AF46" i="7"/>
  <c r="AD46" i="7"/>
  <c r="AB46" i="7"/>
  <c r="Z46" i="7"/>
  <c r="X46" i="7"/>
  <c r="V46" i="7"/>
  <c r="BC46" i="7"/>
  <c r="BA46" i="7"/>
  <c r="AY46" i="7"/>
  <c r="AW46" i="7"/>
  <c r="AU46" i="7"/>
  <c r="AS46" i="7"/>
  <c r="AQ46" i="7"/>
  <c r="AO46" i="7"/>
  <c r="AM46" i="7"/>
  <c r="AK46" i="7"/>
  <c r="AI46" i="7"/>
  <c r="AG46" i="7"/>
  <c r="AE46" i="7"/>
  <c r="AC46" i="7"/>
  <c r="AA46" i="7"/>
  <c r="Y46" i="7"/>
  <c r="W46" i="7"/>
  <c r="BC44" i="7"/>
  <c r="BA44" i="7"/>
  <c r="AY44" i="7"/>
  <c r="AW44" i="7"/>
  <c r="AU44" i="7"/>
  <c r="AS44" i="7"/>
  <c r="AQ44" i="7"/>
  <c r="AO44" i="7"/>
  <c r="AM44" i="7"/>
  <c r="AK44" i="7"/>
  <c r="AI44" i="7"/>
  <c r="AG44" i="7"/>
  <c r="AE44" i="7"/>
  <c r="AC44" i="7"/>
  <c r="AA44" i="7"/>
  <c r="Y44" i="7"/>
  <c r="W44" i="7"/>
  <c r="U44" i="7"/>
  <c r="BD44" i="7"/>
  <c r="BB44" i="7"/>
  <c r="AZ44" i="7"/>
  <c r="AX44" i="7"/>
  <c r="AV44" i="7"/>
  <c r="AT44" i="7"/>
  <c r="AR44" i="7"/>
  <c r="AP44" i="7"/>
  <c r="AN44" i="7"/>
  <c r="AL44" i="7"/>
  <c r="AJ44" i="7"/>
  <c r="AH44" i="7"/>
  <c r="AF44" i="7"/>
  <c r="AD44" i="7"/>
  <c r="AB44" i="7"/>
  <c r="Z44" i="7"/>
  <c r="X44" i="7"/>
  <c r="V44" i="7"/>
  <c r="T44" i="7"/>
  <c r="BD42" i="7"/>
  <c r="BB42" i="7"/>
  <c r="AZ42" i="7"/>
  <c r="AX42" i="7"/>
  <c r="AV42" i="7"/>
  <c r="AT42" i="7"/>
  <c r="AR42" i="7"/>
  <c r="AP42" i="7"/>
  <c r="AN42" i="7"/>
  <c r="AL42" i="7"/>
  <c r="AJ42" i="7"/>
  <c r="AH42" i="7"/>
  <c r="BC42" i="7"/>
  <c r="BA42" i="7"/>
  <c r="AY42" i="7"/>
  <c r="AW42" i="7"/>
  <c r="AU42" i="7"/>
  <c r="AS42" i="7"/>
  <c r="AQ42" i="7"/>
  <c r="AO42" i="7"/>
  <c r="AM42" i="7"/>
  <c r="AK42" i="7"/>
  <c r="AI42" i="7"/>
  <c r="AG42" i="7"/>
  <c r="AE42" i="7"/>
  <c r="AC42" i="7"/>
  <c r="AA42" i="7"/>
  <c r="Y42" i="7"/>
  <c r="W42" i="7"/>
  <c r="U42" i="7"/>
  <c r="S42" i="7"/>
  <c r="AF42" i="7"/>
  <c r="AB42" i="7"/>
  <c r="X42" i="7"/>
  <c r="T42" i="7"/>
  <c r="AD42" i="7"/>
  <c r="Z42" i="7"/>
  <c r="V42" i="7"/>
  <c r="R42" i="7"/>
  <c r="BD40" i="7"/>
  <c r="BB40" i="7"/>
  <c r="AZ40" i="7"/>
  <c r="AX40" i="7"/>
  <c r="AV40" i="7"/>
  <c r="AT40" i="7"/>
  <c r="AR40" i="7"/>
  <c r="AP40" i="7"/>
  <c r="AN40" i="7"/>
  <c r="AL40" i="7"/>
  <c r="AJ40" i="7"/>
  <c r="AH40" i="7"/>
  <c r="AF40" i="7"/>
  <c r="AD40" i="7"/>
  <c r="AB40" i="7"/>
  <c r="Z40" i="7"/>
  <c r="X40" i="7"/>
  <c r="V40" i="7"/>
  <c r="T40" i="7"/>
  <c r="R40" i="7"/>
  <c r="P40" i="7"/>
  <c r="BC40" i="7"/>
  <c r="BA40" i="7"/>
  <c r="AY40" i="7"/>
  <c r="AW40" i="7"/>
  <c r="AU40" i="7"/>
  <c r="AS40" i="7"/>
  <c r="AQ40" i="7"/>
  <c r="AO40" i="7"/>
  <c r="AM40" i="7"/>
  <c r="AK40" i="7"/>
  <c r="AI40" i="7"/>
  <c r="AG40" i="7"/>
  <c r="AE40" i="7"/>
  <c r="AC40" i="7"/>
  <c r="AA40" i="7"/>
  <c r="Y40" i="7"/>
  <c r="W40" i="7"/>
  <c r="U40" i="7"/>
  <c r="S40" i="7"/>
  <c r="Q40" i="7"/>
  <c r="BC38" i="7"/>
  <c r="BA38" i="7"/>
  <c r="AY38" i="7"/>
  <c r="AW38" i="7"/>
  <c r="AU38" i="7"/>
  <c r="AS38" i="7"/>
  <c r="AQ38" i="7"/>
  <c r="AO38" i="7"/>
  <c r="AM38" i="7"/>
  <c r="AK38" i="7"/>
  <c r="AI38" i="7"/>
  <c r="AG38" i="7"/>
  <c r="AE38" i="7"/>
  <c r="AC38" i="7"/>
  <c r="AA38" i="7"/>
  <c r="Y38" i="7"/>
  <c r="W38" i="7"/>
  <c r="U38" i="7"/>
  <c r="S38" i="7"/>
  <c r="Q38" i="7"/>
  <c r="O38" i="7"/>
  <c r="BD38" i="7"/>
  <c r="BB38" i="7"/>
  <c r="AZ38" i="7"/>
  <c r="AX38" i="7"/>
  <c r="AV38" i="7"/>
  <c r="AT38" i="7"/>
  <c r="AR38" i="7"/>
  <c r="AP38" i="7"/>
  <c r="AN38" i="7"/>
  <c r="AL38" i="7"/>
  <c r="AJ38" i="7"/>
  <c r="AH38" i="7"/>
  <c r="AF38" i="7"/>
  <c r="AD38" i="7"/>
  <c r="AB38" i="7"/>
  <c r="Z38" i="7"/>
  <c r="X38" i="7"/>
  <c r="V38" i="7"/>
  <c r="T38" i="7"/>
  <c r="R38" i="7"/>
  <c r="P38" i="7"/>
  <c r="N38" i="7"/>
  <c r="BD36" i="7"/>
  <c r="BB36" i="7"/>
  <c r="AZ36" i="7"/>
  <c r="AX36" i="7"/>
  <c r="AV36" i="7"/>
  <c r="AT36" i="7"/>
  <c r="AR36" i="7"/>
  <c r="AP36" i="7"/>
  <c r="AN36" i="7"/>
  <c r="AL36" i="7"/>
  <c r="AJ36" i="7"/>
  <c r="AH36" i="7"/>
  <c r="AF36" i="7"/>
  <c r="AD36" i="7"/>
  <c r="AB36" i="7"/>
  <c r="Z36" i="7"/>
  <c r="X36" i="7"/>
  <c r="V36" i="7"/>
  <c r="T36" i="7"/>
  <c r="R36" i="7"/>
  <c r="P36" i="7"/>
  <c r="N36" i="7"/>
  <c r="L36" i="7"/>
  <c r="BC36" i="7"/>
  <c r="BA36" i="7"/>
  <c r="AY36" i="7"/>
  <c r="AW36" i="7"/>
  <c r="AU36" i="7"/>
  <c r="AS36" i="7"/>
  <c r="AQ36" i="7"/>
  <c r="AO36" i="7"/>
  <c r="AM36" i="7"/>
  <c r="AK36" i="7"/>
  <c r="AI36" i="7"/>
  <c r="AG36" i="7"/>
  <c r="AE36" i="7"/>
  <c r="AC36" i="7"/>
  <c r="AA36" i="7"/>
  <c r="Y36" i="7"/>
  <c r="W36" i="7"/>
  <c r="U36" i="7"/>
  <c r="S36" i="7"/>
  <c r="Q36" i="7"/>
  <c r="O36" i="7"/>
  <c r="M36" i="7"/>
  <c r="BB34" i="7"/>
  <c r="AZ34" i="7"/>
  <c r="AX34" i="7"/>
  <c r="AV34" i="7"/>
  <c r="AT34" i="7"/>
  <c r="AR34" i="7"/>
  <c r="AP34" i="7"/>
  <c r="AN34" i="7"/>
  <c r="AL34" i="7"/>
  <c r="AJ34" i="7"/>
  <c r="AH34" i="7"/>
  <c r="AF34" i="7"/>
  <c r="AD34" i="7"/>
  <c r="AB34" i="7"/>
  <c r="Z34" i="7"/>
  <c r="X34" i="7"/>
  <c r="V34" i="7"/>
  <c r="T34" i="7"/>
  <c r="R34" i="7"/>
  <c r="P34" i="7"/>
  <c r="N34" i="7"/>
  <c r="L34" i="7"/>
  <c r="J34" i="7"/>
  <c r="BA34" i="7"/>
  <c r="AY34" i="7"/>
  <c r="AW34" i="7"/>
  <c r="AU34" i="7"/>
  <c r="AS34" i="7"/>
  <c r="AQ34" i="7"/>
  <c r="AO34" i="7"/>
  <c r="AM34" i="7"/>
  <c r="AK34" i="7"/>
  <c r="AI34" i="7"/>
  <c r="AG34" i="7"/>
  <c r="AE34" i="7"/>
  <c r="AC34" i="7"/>
  <c r="AA34" i="7"/>
  <c r="Y34" i="7"/>
  <c r="W34" i="7"/>
  <c r="U34" i="7"/>
  <c r="S34" i="7"/>
  <c r="Q34" i="7"/>
  <c r="O34" i="7"/>
  <c r="M34" i="7"/>
  <c r="K34" i="7"/>
  <c r="AZ32" i="7"/>
  <c r="AX32" i="7"/>
  <c r="AV32" i="7"/>
  <c r="AT32" i="7"/>
  <c r="AR32" i="7"/>
  <c r="AP32" i="7"/>
  <c r="AN32" i="7"/>
  <c r="AL32" i="7"/>
  <c r="AJ32" i="7"/>
  <c r="AH32" i="7"/>
  <c r="AF32" i="7"/>
  <c r="AD32" i="7"/>
  <c r="AB32" i="7"/>
  <c r="Z32" i="7"/>
  <c r="X32" i="7"/>
  <c r="V32" i="7"/>
  <c r="T32" i="7"/>
  <c r="R32" i="7"/>
  <c r="P32" i="7"/>
  <c r="N32" i="7"/>
  <c r="L32" i="7"/>
  <c r="J32" i="7"/>
  <c r="H32" i="7"/>
  <c r="AY32" i="7"/>
  <c r="AW32" i="7"/>
  <c r="AU32" i="7"/>
  <c r="AS32" i="7"/>
  <c r="AQ32" i="7"/>
  <c r="AO32" i="7"/>
  <c r="AM32" i="7"/>
  <c r="AK32" i="7"/>
  <c r="AI32" i="7"/>
  <c r="AG32" i="7"/>
  <c r="AE32" i="7"/>
  <c r="AC32" i="7"/>
  <c r="AA32" i="7"/>
  <c r="Y32" i="7"/>
  <c r="W32" i="7"/>
  <c r="U32" i="7"/>
  <c r="S32" i="7"/>
  <c r="Q32" i="7"/>
  <c r="O32" i="7"/>
  <c r="M32" i="7"/>
  <c r="K32" i="7"/>
  <c r="I32" i="7"/>
  <c r="E62" i="7"/>
  <c r="AX30" i="7"/>
  <c r="AV30" i="7"/>
  <c r="AT30" i="7"/>
  <c r="AR30" i="7"/>
  <c r="AP30" i="7"/>
  <c r="AN30" i="7"/>
  <c r="AL30" i="7"/>
  <c r="AJ30" i="7"/>
  <c r="AH30" i="7"/>
  <c r="AF30" i="7"/>
  <c r="AD30" i="7"/>
  <c r="AB30" i="7"/>
  <c r="Z30" i="7"/>
  <c r="X30" i="7"/>
  <c r="V30" i="7"/>
  <c r="T30" i="7"/>
  <c r="R30" i="7"/>
  <c r="P30" i="7"/>
  <c r="N30" i="7"/>
  <c r="L30" i="7"/>
  <c r="J30" i="7"/>
  <c r="H30" i="7"/>
  <c r="F30" i="7"/>
  <c r="F60" i="7" s="1"/>
  <c r="AW30" i="7"/>
  <c r="AU30" i="7"/>
  <c r="AS30" i="7"/>
  <c r="AQ30" i="7"/>
  <c r="AO30" i="7"/>
  <c r="AM30" i="7"/>
  <c r="AK30" i="7"/>
  <c r="AI30" i="7"/>
  <c r="AG30" i="7"/>
  <c r="AE30" i="7"/>
  <c r="AC30" i="7"/>
  <c r="AA30" i="7"/>
  <c r="Y30" i="7"/>
  <c r="W30" i="7"/>
  <c r="U30" i="7"/>
  <c r="S30" i="7"/>
  <c r="Q30" i="7"/>
  <c r="O30" i="7"/>
  <c r="M30" i="7"/>
  <c r="K30" i="7"/>
  <c r="I30" i="7"/>
  <c r="G30" i="7"/>
  <c r="BD59" i="7"/>
  <c r="BB59" i="7"/>
  <c r="AZ59" i="7"/>
  <c r="AX59" i="7"/>
  <c r="AV59" i="7"/>
  <c r="AT59" i="7"/>
  <c r="AR59" i="7"/>
  <c r="AP59" i="7"/>
  <c r="AN59" i="7"/>
  <c r="AL59" i="7"/>
  <c r="AJ59" i="7"/>
  <c r="BC59" i="7"/>
  <c r="BA59" i="7"/>
  <c r="AY59" i="7"/>
  <c r="AW59" i="7"/>
  <c r="AU59" i="7"/>
  <c r="AS59" i="7"/>
  <c r="AQ59" i="7"/>
  <c r="AO59" i="7"/>
  <c r="AM59" i="7"/>
  <c r="AK59" i="7"/>
  <c r="AI59" i="7"/>
  <c r="BC57" i="7"/>
  <c r="BA57" i="7"/>
  <c r="AY57" i="7"/>
  <c r="AW57" i="7"/>
  <c r="AU57" i="7"/>
  <c r="AS57" i="7"/>
  <c r="AQ57" i="7"/>
  <c r="AO57" i="7"/>
  <c r="AM57" i="7"/>
  <c r="AK57" i="7"/>
  <c r="AI57" i="7"/>
  <c r="AG57" i="7"/>
  <c r="BD57" i="7"/>
  <c r="BB57" i="7"/>
  <c r="AZ57" i="7"/>
  <c r="AX57" i="7"/>
  <c r="AV57" i="7"/>
  <c r="AT57" i="7"/>
  <c r="AR57" i="7"/>
  <c r="AP57" i="7"/>
  <c r="AN57" i="7"/>
  <c r="AL57" i="7"/>
  <c r="AJ57" i="7"/>
  <c r="AH57" i="7"/>
  <c r="BD55" i="7"/>
  <c r="BB55" i="7"/>
  <c r="AZ55" i="7"/>
  <c r="AX55" i="7"/>
  <c r="AV55" i="7"/>
  <c r="AT55" i="7"/>
  <c r="AR55" i="7"/>
  <c r="AP55" i="7"/>
  <c r="AN55" i="7"/>
  <c r="AL55" i="7"/>
  <c r="AJ55" i="7"/>
  <c r="AH55" i="7"/>
  <c r="AF55" i="7"/>
  <c r="BC55" i="7"/>
  <c r="BA55" i="7"/>
  <c r="AY55" i="7"/>
  <c r="AW55" i="7"/>
  <c r="AU55" i="7"/>
  <c r="AS55" i="7"/>
  <c r="AQ55" i="7"/>
  <c r="AO55" i="7"/>
  <c r="AM55" i="7"/>
  <c r="AK55" i="7"/>
  <c r="AI55" i="7"/>
  <c r="AG55" i="7"/>
  <c r="AE55" i="7"/>
  <c r="BC53" i="7"/>
  <c r="BA53" i="7"/>
  <c r="AY53" i="7"/>
  <c r="AW53" i="7"/>
  <c r="AU53" i="7"/>
  <c r="AS53" i="7"/>
  <c r="AQ53" i="7"/>
  <c r="AO53" i="7"/>
  <c r="AM53" i="7"/>
  <c r="AK53" i="7"/>
  <c r="AI53" i="7"/>
  <c r="AG53" i="7"/>
  <c r="AE53" i="7"/>
  <c r="AC53" i="7"/>
  <c r="BD53" i="7"/>
  <c r="BB53" i="7"/>
  <c r="AZ53" i="7"/>
  <c r="AX53" i="7"/>
  <c r="AV53" i="7"/>
  <c r="AT53" i="7"/>
  <c r="AR53" i="7"/>
  <c r="AP53" i="7"/>
  <c r="AN53" i="7"/>
  <c r="AL53" i="7"/>
  <c r="AJ53" i="7"/>
  <c r="AH53" i="7"/>
  <c r="AF53" i="7"/>
  <c r="AD53" i="7"/>
  <c r="BD51" i="7"/>
  <c r="BB51" i="7"/>
  <c r="AZ51" i="7"/>
  <c r="AX51" i="7"/>
  <c r="AV51" i="7"/>
  <c r="AT51" i="7"/>
  <c r="AR51" i="7"/>
  <c r="AP51" i="7"/>
  <c r="AN51" i="7"/>
  <c r="AL51" i="7"/>
  <c r="AJ51" i="7"/>
  <c r="AH51" i="7"/>
  <c r="AF51" i="7"/>
  <c r="AD51" i="7"/>
  <c r="AB51" i="7"/>
  <c r="BC51" i="7"/>
  <c r="BA51" i="7"/>
  <c r="AY51" i="7"/>
  <c r="AW51" i="7"/>
  <c r="AU51" i="7"/>
  <c r="AS51" i="7"/>
  <c r="AQ51" i="7"/>
  <c r="AO51" i="7"/>
  <c r="AM51" i="7"/>
  <c r="AK51" i="7"/>
  <c r="AI51" i="7"/>
  <c r="AG51" i="7"/>
  <c r="AE51" i="7"/>
  <c r="AC51" i="7"/>
  <c r="AA51" i="7"/>
  <c r="BC49" i="7"/>
  <c r="BA49" i="7"/>
  <c r="AY49" i="7"/>
  <c r="AW49" i="7"/>
  <c r="AU49" i="7"/>
  <c r="AS49" i="7"/>
  <c r="AQ49" i="7"/>
  <c r="AO49" i="7"/>
  <c r="AM49" i="7"/>
  <c r="AK49" i="7"/>
  <c r="AI49" i="7"/>
  <c r="AG49" i="7"/>
  <c r="AE49" i="7"/>
  <c r="AC49" i="7"/>
  <c r="AA49" i="7"/>
  <c r="Y49" i="7"/>
  <c r="BD49" i="7"/>
  <c r="BB49" i="7"/>
  <c r="AZ49" i="7"/>
  <c r="AX49" i="7"/>
  <c r="AV49" i="7"/>
  <c r="AT49" i="7"/>
  <c r="AR49" i="7"/>
  <c r="AP49" i="7"/>
  <c r="AN49" i="7"/>
  <c r="AL49" i="7"/>
  <c r="AJ49" i="7"/>
  <c r="AH49" i="7"/>
  <c r="AF49" i="7"/>
  <c r="AD49" i="7"/>
  <c r="AB49" i="7"/>
  <c r="Z49" i="7"/>
  <c r="BD47" i="7"/>
  <c r="BB47" i="7"/>
  <c r="AZ47" i="7"/>
  <c r="AX47" i="7"/>
  <c r="AV47" i="7"/>
  <c r="AT47" i="7"/>
  <c r="AR47" i="7"/>
  <c r="AP47" i="7"/>
  <c r="AN47" i="7"/>
  <c r="AL47" i="7"/>
  <c r="AJ47" i="7"/>
  <c r="AH47" i="7"/>
  <c r="AF47" i="7"/>
  <c r="AD47" i="7"/>
  <c r="AB47" i="7"/>
  <c r="Z47" i="7"/>
  <c r="X47" i="7"/>
  <c r="BC47" i="7"/>
  <c r="BA47" i="7"/>
  <c r="AY47" i="7"/>
  <c r="AW47" i="7"/>
  <c r="AU47" i="7"/>
  <c r="AS47" i="7"/>
  <c r="AQ47" i="7"/>
  <c r="AO47" i="7"/>
  <c r="AM47" i="7"/>
  <c r="AK47" i="7"/>
  <c r="AI47" i="7"/>
  <c r="AG47" i="7"/>
  <c r="AE47" i="7"/>
  <c r="AC47" i="7"/>
  <c r="AA47" i="7"/>
  <c r="Y47" i="7"/>
  <c r="W47" i="7"/>
  <c r="BC45" i="7"/>
  <c r="BA45" i="7"/>
  <c r="AY45" i="7"/>
  <c r="AW45" i="7"/>
  <c r="AU45" i="7"/>
  <c r="AS45" i="7"/>
  <c r="AQ45" i="7"/>
  <c r="AO45" i="7"/>
  <c r="AM45" i="7"/>
  <c r="AK45" i="7"/>
  <c r="AI45" i="7"/>
  <c r="AG45" i="7"/>
  <c r="AE45" i="7"/>
  <c r="AC45" i="7"/>
  <c r="AA45" i="7"/>
  <c r="Y45" i="7"/>
  <c r="W45" i="7"/>
  <c r="U45" i="7"/>
  <c r="BD45" i="7"/>
  <c r="BB45" i="7"/>
  <c r="AZ45" i="7"/>
  <c r="AX45" i="7"/>
  <c r="AV45" i="7"/>
  <c r="AT45" i="7"/>
  <c r="AR45" i="7"/>
  <c r="AP45" i="7"/>
  <c r="AN45" i="7"/>
  <c r="AL45" i="7"/>
  <c r="AJ45" i="7"/>
  <c r="AH45" i="7"/>
  <c r="AF45" i="7"/>
  <c r="AD45" i="7"/>
  <c r="AB45" i="7"/>
  <c r="Z45" i="7"/>
  <c r="X45" i="7"/>
  <c r="V45" i="7"/>
  <c r="BD43" i="7"/>
  <c r="BB43" i="7"/>
  <c r="AZ43" i="7"/>
  <c r="AX43" i="7"/>
  <c r="AV43" i="7"/>
  <c r="AT43" i="7"/>
  <c r="AR43" i="7"/>
  <c r="AP43" i="7"/>
  <c r="AN43" i="7"/>
  <c r="AL43" i="7"/>
  <c r="AJ43" i="7"/>
  <c r="AH43" i="7"/>
  <c r="AF43" i="7"/>
  <c r="AD43" i="7"/>
  <c r="AB43" i="7"/>
  <c r="Z43" i="7"/>
  <c r="X43" i="7"/>
  <c r="V43" i="7"/>
  <c r="T43" i="7"/>
  <c r="BC43" i="7"/>
  <c r="BA43" i="7"/>
  <c r="AY43" i="7"/>
  <c r="AW43" i="7"/>
  <c r="AU43" i="7"/>
  <c r="AS43" i="7"/>
  <c r="AQ43" i="7"/>
  <c r="AO43" i="7"/>
  <c r="AM43" i="7"/>
  <c r="AK43" i="7"/>
  <c r="AI43" i="7"/>
  <c r="AG43" i="7"/>
  <c r="AE43" i="7"/>
  <c r="AC43" i="7"/>
  <c r="AA43" i="7"/>
  <c r="Y43" i="7"/>
  <c r="W43" i="7"/>
  <c r="U43" i="7"/>
  <c r="S43" i="7"/>
  <c r="BD41" i="7"/>
  <c r="BB41" i="7"/>
  <c r="AZ41" i="7"/>
  <c r="AX41" i="7"/>
  <c r="BC41" i="7"/>
  <c r="AY41" i="7"/>
  <c r="AV41" i="7"/>
  <c r="AT41" i="7"/>
  <c r="AR41" i="7"/>
  <c r="AP41" i="7"/>
  <c r="AN41" i="7"/>
  <c r="AL41" i="7"/>
  <c r="AJ41" i="7"/>
  <c r="AH41" i="7"/>
  <c r="AF41" i="7"/>
  <c r="AD41" i="7"/>
  <c r="AB41" i="7"/>
  <c r="Z41" i="7"/>
  <c r="X41" i="7"/>
  <c r="V41" i="7"/>
  <c r="T41" i="7"/>
  <c r="R41" i="7"/>
  <c r="BA41" i="7"/>
  <c r="AW41" i="7"/>
  <c r="AU41" i="7"/>
  <c r="AS41" i="7"/>
  <c r="AQ41" i="7"/>
  <c r="AO41" i="7"/>
  <c r="AM41" i="7"/>
  <c r="AK41" i="7"/>
  <c r="AI41" i="7"/>
  <c r="AG41" i="7"/>
  <c r="AE41" i="7"/>
  <c r="AC41" i="7"/>
  <c r="AA41" i="7"/>
  <c r="Y41" i="7"/>
  <c r="W41" i="7"/>
  <c r="U41" i="7"/>
  <c r="S41" i="7"/>
  <c r="Q41" i="7"/>
  <c r="BC39" i="7"/>
  <c r="BA39" i="7"/>
  <c r="AY39" i="7"/>
  <c r="AW39" i="7"/>
  <c r="AU39" i="7"/>
  <c r="AS39" i="7"/>
  <c r="AQ39" i="7"/>
  <c r="AO39" i="7"/>
  <c r="AM39" i="7"/>
  <c r="AK39" i="7"/>
  <c r="AI39" i="7"/>
  <c r="AG39" i="7"/>
  <c r="AE39" i="7"/>
  <c r="AC39" i="7"/>
  <c r="AA39" i="7"/>
  <c r="Y39" i="7"/>
  <c r="W39" i="7"/>
  <c r="U39" i="7"/>
  <c r="S39" i="7"/>
  <c r="Q39" i="7"/>
  <c r="O39" i="7"/>
  <c r="BD39" i="7"/>
  <c r="BB39" i="7"/>
  <c r="AZ39" i="7"/>
  <c r="AX39" i="7"/>
  <c r="AV39" i="7"/>
  <c r="AT39" i="7"/>
  <c r="AR39" i="7"/>
  <c r="AP39" i="7"/>
  <c r="AN39" i="7"/>
  <c r="AL39" i="7"/>
  <c r="AJ39" i="7"/>
  <c r="AH39" i="7"/>
  <c r="AF39" i="7"/>
  <c r="AD39" i="7"/>
  <c r="AB39" i="7"/>
  <c r="Z39" i="7"/>
  <c r="X39" i="7"/>
  <c r="V39" i="7"/>
  <c r="T39" i="7"/>
  <c r="R39" i="7"/>
  <c r="P39" i="7"/>
  <c r="BD37" i="7"/>
  <c r="BB37" i="7"/>
  <c r="AZ37" i="7"/>
  <c r="AX37" i="7"/>
  <c r="AV37" i="7"/>
  <c r="AT37" i="7"/>
  <c r="AR37" i="7"/>
  <c r="AP37" i="7"/>
  <c r="AN37" i="7"/>
  <c r="AL37" i="7"/>
  <c r="AJ37" i="7"/>
  <c r="AH37" i="7"/>
  <c r="AF37" i="7"/>
  <c r="AD37" i="7"/>
  <c r="AB37" i="7"/>
  <c r="Z37" i="7"/>
  <c r="X37" i="7"/>
  <c r="V37" i="7"/>
  <c r="T37" i="7"/>
  <c r="R37" i="7"/>
  <c r="P37" i="7"/>
  <c r="N37" i="7"/>
  <c r="BC37" i="7"/>
  <c r="BA37" i="7"/>
  <c r="AY37" i="7"/>
  <c r="AW37" i="7"/>
  <c r="AU37" i="7"/>
  <c r="AS37" i="7"/>
  <c r="AQ37" i="7"/>
  <c r="AO37" i="7"/>
  <c r="AM37" i="7"/>
  <c r="AK37" i="7"/>
  <c r="AI37" i="7"/>
  <c r="AG37" i="7"/>
  <c r="AE37" i="7"/>
  <c r="AC37" i="7"/>
  <c r="AA37" i="7"/>
  <c r="Y37" i="7"/>
  <c r="W37" i="7"/>
  <c r="U37" i="7"/>
  <c r="S37" i="7"/>
  <c r="Q37" i="7"/>
  <c r="O37" i="7"/>
  <c r="M37" i="7"/>
  <c r="BB35" i="7"/>
  <c r="AZ35" i="7"/>
  <c r="AX35" i="7"/>
  <c r="AV35" i="7"/>
  <c r="AT35" i="7"/>
  <c r="AR35" i="7"/>
  <c r="AP35" i="7"/>
  <c r="AN35" i="7"/>
  <c r="AL35" i="7"/>
  <c r="AJ35" i="7"/>
  <c r="AH35" i="7"/>
  <c r="AF35" i="7"/>
  <c r="AD35" i="7"/>
  <c r="AB35" i="7"/>
  <c r="Z35" i="7"/>
  <c r="X35" i="7"/>
  <c r="V35" i="7"/>
  <c r="T35" i="7"/>
  <c r="R35" i="7"/>
  <c r="P35" i="7"/>
  <c r="N35" i="7"/>
  <c r="L35" i="7"/>
  <c r="BC35" i="7"/>
  <c r="BA35" i="7"/>
  <c r="AY35" i="7"/>
  <c r="AW35" i="7"/>
  <c r="AU35" i="7"/>
  <c r="AS35" i="7"/>
  <c r="AQ35" i="7"/>
  <c r="AO35" i="7"/>
  <c r="AM35" i="7"/>
  <c r="AK35" i="7"/>
  <c r="AI35" i="7"/>
  <c r="AG35" i="7"/>
  <c r="AE35" i="7"/>
  <c r="AC35" i="7"/>
  <c r="AA35" i="7"/>
  <c r="Y35" i="7"/>
  <c r="W35" i="7"/>
  <c r="U35" i="7"/>
  <c r="S35" i="7"/>
  <c r="Q35" i="7"/>
  <c r="O35" i="7"/>
  <c r="M35" i="7"/>
  <c r="K35" i="7"/>
  <c r="AZ33" i="7"/>
  <c r="AX33" i="7"/>
  <c r="AV33" i="7"/>
  <c r="AT33" i="7"/>
  <c r="AR33" i="7"/>
  <c r="AP33" i="7"/>
  <c r="AN33" i="7"/>
  <c r="AL33" i="7"/>
  <c r="AJ33" i="7"/>
  <c r="AH33" i="7"/>
  <c r="AF33" i="7"/>
  <c r="AD33" i="7"/>
  <c r="AB33" i="7"/>
  <c r="Z33" i="7"/>
  <c r="X33" i="7"/>
  <c r="V33" i="7"/>
  <c r="T33" i="7"/>
  <c r="R33" i="7"/>
  <c r="P33" i="7"/>
  <c r="N33" i="7"/>
  <c r="L33" i="7"/>
  <c r="J33" i="7"/>
  <c r="BA33" i="7"/>
  <c r="AY33" i="7"/>
  <c r="AW33" i="7"/>
  <c r="AU33" i="7"/>
  <c r="AS33" i="7"/>
  <c r="AQ33" i="7"/>
  <c r="AO33" i="7"/>
  <c r="AM33" i="7"/>
  <c r="AK33" i="7"/>
  <c r="AI33" i="7"/>
  <c r="AG33" i="7"/>
  <c r="AE33" i="7"/>
  <c r="AC33" i="7"/>
  <c r="AA33" i="7"/>
  <c r="Y33" i="7"/>
  <c r="W33" i="7"/>
  <c r="U33" i="7"/>
  <c r="S33" i="7"/>
  <c r="Q33" i="7"/>
  <c r="O33" i="7"/>
  <c r="M33" i="7"/>
  <c r="K33" i="7"/>
  <c r="I33" i="7"/>
  <c r="AX31" i="7"/>
  <c r="AV31" i="7"/>
  <c r="AT31" i="7"/>
  <c r="AR31" i="7"/>
  <c r="AP31" i="7"/>
  <c r="AN31" i="7"/>
  <c r="AL31" i="7"/>
  <c r="AJ31" i="7"/>
  <c r="AH31" i="7"/>
  <c r="AF31" i="7"/>
  <c r="AD31" i="7"/>
  <c r="AB31" i="7"/>
  <c r="Z31" i="7"/>
  <c r="X31" i="7"/>
  <c r="V31" i="7"/>
  <c r="T31" i="7"/>
  <c r="R31" i="7"/>
  <c r="P31" i="7"/>
  <c r="N31" i="7"/>
  <c r="L31" i="7"/>
  <c r="J31" i="7"/>
  <c r="H31" i="7"/>
  <c r="AY31" i="7"/>
  <c r="AW31" i="7"/>
  <c r="AU31" i="7"/>
  <c r="AS31" i="7"/>
  <c r="AQ31" i="7"/>
  <c r="AO31" i="7"/>
  <c r="AM31" i="7"/>
  <c r="AK31" i="7"/>
  <c r="AI31" i="7"/>
  <c r="AG31" i="7"/>
  <c r="AE31" i="7"/>
  <c r="AC31" i="7"/>
  <c r="AA31" i="7"/>
  <c r="Y31" i="7"/>
  <c r="W31" i="7"/>
  <c r="U31" i="7"/>
  <c r="S31" i="7"/>
  <c r="Q31" i="7"/>
  <c r="O31" i="7"/>
  <c r="M31" i="7"/>
  <c r="K31" i="7"/>
  <c r="I31" i="7"/>
  <c r="G31" i="7"/>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E16"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E15"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AM13" i="5"/>
  <c r="AN13" i="5"/>
  <c r="AO13" i="5"/>
  <c r="AP13" i="5"/>
  <c r="AQ13" i="5"/>
  <c r="AR13" i="5"/>
  <c r="AS13" i="5"/>
  <c r="AT13" i="5"/>
  <c r="AU13" i="5"/>
  <c r="AV13" i="5"/>
  <c r="AW13" i="5"/>
  <c r="AX13" i="5"/>
  <c r="AY13" i="5"/>
  <c r="AZ13" i="5"/>
  <c r="BA13" i="5"/>
  <c r="BB13" i="5"/>
  <c r="BC13" i="5"/>
  <c r="BD13" i="5"/>
  <c r="E13" i="5"/>
  <c r="G62" i="9" l="1"/>
  <c r="H61" i="9" s="1"/>
  <c r="F63" i="9"/>
  <c r="F64" i="9" s="1"/>
  <c r="F77" i="9" s="1"/>
  <c r="F80" i="9" s="1"/>
  <c r="F81" i="9" s="1"/>
  <c r="BC60" i="7"/>
  <c r="AY60" i="7"/>
  <c r="BA60" i="7"/>
  <c r="D41" i="4"/>
  <c r="H12" i="4"/>
  <c r="G60" i="7"/>
  <c r="K60" i="7"/>
  <c r="O60" i="7"/>
  <c r="S60" i="7"/>
  <c r="W60" i="7"/>
  <c r="AA60" i="7"/>
  <c r="AE60" i="7"/>
  <c r="AI60" i="7"/>
  <c r="AM60" i="7"/>
  <c r="AQ60" i="7"/>
  <c r="AU60" i="7"/>
  <c r="J60" i="7"/>
  <c r="N60" i="7"/>
  <c r="R60" i="7"/>
  <c r="V60" i="7"/>
  <c r="Z60" i="7"/>
  <c r="AD60" i="7"/>
  <c r="AH60" i="7"/>
  <c r="AL60" i="7"/>
  <c r="AP60" i="7"/>
  <c r="AT60" i="7"/>
  <c r="AX60" i="7"/>
  <c r="AZ60" i="7"/>
  <c r="BB60" i="7"/>
  <c r="BD60" i="7"/>
  <c r="E63" i="7"/>
  <c r="E64" i="7" s="1"/>
  <c r="F61" i="7"/>
  <c r="I60" i="7"/>
  <c r="M60" i="7"/>
  <c r="Q60" i="7"/>
  <c r="U60" i="7"/>
  <c r="Y60" i="7"/>
  <c r="AC60" i="7"/>
  <c r="AG60" i="7"/>
  <c r="AK60" i="7"/>
  <c r="AO60" i="7"/>
  <c r="AS60" i="7"/>
  <c r="AW60" i="7"/>
  <c r="H60" i="7"/>
  <c r="L60" i="7"/>
  <c r="P60" i="7"/>
  <c r="T60" i="7"/>
  <c r="X60" i="7"/>
  <c r="AB60" i="7"/>
  <c r="AF60" i="7"/>
  <c r="AJ60" i="7"/>
  <c r="AN60" i="7"/>
  <c r="AR60" i="7"/>
  <c r="AV60" i="7"/>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AM12" i="5"/>
  <c r="AN12" i="5"/>
  <c r="AO12" i="5"/>
  <c r="AP12" i="5"/>
  <c r="AQ12" i="5"/>
  <c r="AR12" i="5"/>
  <c r="AS12" i="5"/>
  <c r="AT12" i="5"/>
  <c r="AU12" i="5"/>
  <c r="AV12" i="5"/>
  <c r="AW12" i="5"/>
  <c r="E12" i="5"/>
  <c r="F20" i="5"/>
  <c r="H62" i="9" l="1"/>
  <c r="I61" i="9" s="1"/>
  <c r="G63" i="9"/>
  <c r="G64" i="9" s="1"/>
  <c r="G77" i="9" s="1"/>
  <c r="G80" i="9" s="1"/>
  <c r="G81" i="9" s="1"/>
  <c r="D42" i="4"/>
  <c r="I12" i="4"/>
  <c r="E87" i="7"/>
  <c r="E30" i="5"/>
  <c r="F62" i="7"/>
  <c r="G61" i="7" s="1"/>
  <c r="G62" i="7" s="1"/>
  <c r="H61" i="7" s="1"/>
  <c r="H62" i="7" s="1"/>
  <c r="I61" i="7" s="1"/>
  <c r="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H63" i="9" l="1"/>
  <c r="H64" i="9" s="1"/>
  <c r="H77" i="9" s="1"/>
  <c r="H80" i="9" s="1"/>
  <c r="H81" i="9" s="1"/>
  <c r="I62" i="9"/>
  <c r="J61" i="9" s="1"/>
  <c r="D43" i="4"/>
  <c r="J12" i="4"/>
  <c r="F30" i="5"/>
  <c r="F14" i="5" s="1"/>
  <c r="F87" i="7"/>
  <c r="F66" i="7" s="1"/>
  <c r="BC14" i="5"/>
  <c r="BC69" i="7"/>
  <c r="BC66" i="7"/>
  <c r="AY14" i="5"/>
  <c r="AY69" i="7"/>
  <c r="AY66" i="7"/>
  <c r="AW14" i="5"/>
  <c r="AW69" i="7"/>
  <c r="AW66" i="7"/>
  <c r="AU14" i="5"/>
  <c r="AU69" i="7"/>
  <c r="AU66" i="7"/>
  <c r="AS14" i="5"/>
  <c r="AS69" i="7"/>
  <c r="AS66" i="7"/>
  <c r="AQ14" i="5"/>
  <c r="AQ69" i="7"/>
  <c r="AQ66" i="7"/>
  <c r="AO14" i="5"/>
  <c r="AO69" i="7"/>
  <c r="AO66" i="7"/>
  <c r="AM14" i="5"/>
  <c r="AM69" i="7"/>
  <c r="AM66" i="7"/>
  <c r="AK69" i="7"/>
  <c r="AI69" i="7"/>
  <c r="AG69" i="7"/>
  <c r="AE69" i="7"/>
  <c r="AC69" i="7"/>
  <c r="AA69" i="7"/>
  <c r="Y69" i="7"/>
  <c r="W69" i="7"/>
  <c r="U69" i="7"/>
  <c r="S69" i="7"/>
  <c r="Q69" i="7"/>
  <c r="O69" i="7"/>
  <c r="M69" i="7"/>
  <c r="K69" i="7"/>
  <c r="I69" i="7"/>
  <c r="G69" i="7"/>
  <c r="E14" i="5"/>
  <c r="E69" i="7"/>
  <c r="E66" i="7"/>
  <c r="BA14" i="5"/>
  <c r="BA69" i="7"/>
  <c r="BA66" i="7"/>
  <c r="BD14" i="5"/>
  <c r="BD69" i="7"/>
  <c r="BD66" i="7"/>
  <c r="BB14" i="5"/>
  <c r="BB69" i="7"/>
  <c r="BB66" i="7"/>
  <c r="AZ14" i="5"/>
  <c r="AZ69" i="7"/>
  <c r="AZ66" i="7"/>
  <c r="AX14" i="5"/>
  <c r="AX69" i="7"/>
  <c r="AX66" i="7"/>
  <c r="AV14" i="5"/>
  <c r="AV69" i="7"/>
  <c r="AV66" i="7"/>
  <c r="AT14" i="5"/>
  <c r="AT69" i="7"/>
  <c r="AT66" i="7"/>
  <c r="AR14" i="5"/>
  <c r="AR69" i="7"/>
  <c r="AR66" i="7"/>
  <c r="AP14" i="5"/>
  <c r="AP69" i="7"/>
  <c r="AP66" i="7"/>
  <c r="AN14" i="5"/>
  <c r="AN69" i="7"/>
  <c r="AN66" i="7"/>
  <c r="AL69" i="7"/>
  <c r="AJ69" i="7"/>
  <c r="AH69" i="7"/>
  <c r="AF69" i="7"/>
  <c r="AD69" i="7"/>
  <c r="AB69" i="7"/>
  <c r="Z69" i="7"/>
  <c r="X69" i="7"/>
  <c r="V69" i="7"/>
  <c r="T69" i="7"/>
  <c r="R69" i="7"/>
  <c r="P69" i="7"/>
  <c r="N69" i="7"/>
  <c r="L69" i="7"/>
  <c r="J69" i="7"/>
  <c r="H69" i="7"/>
  <c r="F69" i="7"/>
  <c r="I62" i="7"/>
  <c r="J61" i="7" s="1"/>
  <c r="F63" i="7"/>
  <c r="F64" i="7" s="1"/>
  <c r="H63" i="7"/>
  <c r="H64" i="7" s="1"/>
  <c r="G63" i="7"/>
  <c r="G64" i="7" s="1"/>
  <c r="I63" i="9" l="1"/>
  <c r="I64" i="9" s="1"/>
  <c r="I77" i="9" s="1"/>
  <c r="I80" i="9" s="1"/>
  <c r="I81" i="9" s="1"/>
  <c r="J62" i="9"/>
  <c r="K61" i="9" s="1"/>
  <c r="AN76" i="7"/>
  <c r="AV76" i="7"/>
  <c r="BD76" i="7"/>
  <c r="AR76" i="7"/>
  <c r="AZ76" i="7"/>
  <c r="E76" i="7"/>
  <c r="E77" i="7" s="1"/>
  <c r="E80" i="7" s="1"/>
  <c r="E81" i="7" s="1"/>
  <c r="AS76" i="7"/>
  <c r="AO76" i="7"/>
  <c r="AW76" i="7"/>
  <c r="BC76" i="7"/>
  <c r="D44" i="4"/>
  <c r="K12" i="4"/>
  <c r="G87" i="7"/>
  <c r="G66" i="7" s="1"/>
  <c r="G76" i="7" s="1"/>
  <c r="G77" i="7" s="1"/>
  <c r="G80" i="7" s="1"/>
  <c r="G30" i="5"/>
  <c r="G14" i="5" s="1"/>
  <c r="F76" i="7"/>
  <c r="F77" i="7" s="1"/>
  <c r="F80" i="7" s="1"/>
  <c r="AP76" i="7"/>
  <c r="AT76" i="7"/>
  <c r="AX76" i="7"/>
  <c r="BB76" i="7"/>
  <c r="BA76" i="7"/>
  <c r="AM76" i="7"/>
  <c r="AQ76" i="7"/>
  <c r="AU76" i="7"/>
  <c r="AY76" i="7"/>
  <c r="I63" i="7"/>
  <c r="I64" i="7" s="1"/>
  <c r="J62" i="7"/>
  <c r="K61" i="7" s="1"/>
  <c r="BD17" i="5"/>
  <c r="BC17" i="5"/>
  <c r="BB17" i="5"/>
  <c r="BA17" i="5"/>
  <c r="AZ17" i="5"/>
  <c r="AY17" i="5"/>
  <c r="AX17" i="5"/>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F17" i="5"/>
  <c r="E17" i="5"/>
  <c r="J63" i="9" l="1"/>
  <c r="J64" i="9" s="1"/>
  <c r="J77" i="9" s="1"/>
  <c r="J80" i="9" s="1"/>
  <c r="J81" i="9" s="1"/>
  <c r="K62" i="9"/>
  <c r="L61" i="9" s="1"/>
  <c r="F81" i="7"/>
  <c r="G81" i="7" s="1"/>
  <c r="D45" i="4"/>
  <c r="L12" i="4"/>
  <c r="H30" i="5"/>
  <c r="H14" i="5" s="1"/>
  <c r="H24" i="5" s="1"/>
  <c r="H87" i="7"/>
  <c r="H66" i="7" s="1"/>
  <c r="H76" i="7" s="1"/>
  <c r="H77" i="7" s="1"/>
  <c r="H80" i="7" s="1"/>
  <c r="J63" i="7"/>
  <c r="J64" i="7" s="1"/>
  <c r="K62" i="7"/>
  <c r="L61" i="7" s="1"/>
  <c r="F24" i="5"/>
  <c r="G24" i="5"/>
  <c r="AM24" i="5"/>
  <c r="AN24" i="5"/>
  <c r="AO24" i="5"/>
  <c r="AP24" i="5"/>
  <c r="AQ24" i="5"/>
  <c r="AR24" i="5"/>
  <c r="AS24" i="5"/>
  <c r="AT24" i="5"/>
  <c r="AU24" i="5"/>
  <c r="AV24" i="5"/>
  <c r="AW24" i="5"/>
  <c r="AX24" i="5"/>
  <c r="AY24" i="5"/>
  <c r="AZ24" i="5"/>
  <c r="BA24" i="5"/>
  <c r="BB24" i="5"/>
  <c r="BC24" i="5"/>
  <c r="BD24" i="5"/>
  <c r="E24" i="5"/>
  <c r="K63" i="9" l="1"/>
  <c r="K64" i="9" s="1"/>
  <c r="K77" i="9" s="1"/>
  <c r="K80" i="9" s="1"/>
  <c r="K81" i="9" s="1"/>
  <c r="L62" i="9"/>
  <c r="M61" i="9" s="1"/>
  <c r="H81" i="7"/>
  <c r="D46" i="4"/>
  <c r="M12" i="4"/>
  <c r="K63" i="7"/>
  <c r="K64" i="7" s="1"/>
  <c r="I87" i="7"/>
  <c r="I66" i="7" s="1"/>
  <c r="I76" i="7" s="1"/>
  <c r="I77" i="7" s="1"/>
  <c r="I80" i="7" s="1"/>
  <c r="I30" i="5"/>
  <c r="I14" i="5" s="1"/>
  <c r="I24" i="5" s="1"/>
  <c r="L62" i="7"/>
  <c r="M61" i="7" s="1"/>
  <c r="L63" i="9" l="1"/>
  <c r="L64" i="9" s="1"/>
  <c r="L77" i="9" s="1"/>
  <c r="L80" i="9" s="1"/>
  <c r="L81" i="9" s="1"/>
  <c r="M62" i="9"/>
  <c r="N61" i="9" s="1"/>
  <c r="I81" i="7"/>
  <c r="D47" i="4"/>
  <c r="N12" i="4"/>
  <c r="J30" i="5"/>
  <c r="J14" i="5" s="1"/>
  <c r="J24" i="5" s="1"/>
  <c r="J87" i="7"/>
  <c r="J66" i="7" s="1"/>
  <c r="J76" i="7" s="1"/>
  <c r="J77" i="7" s="1"/>
  <c r="J80" i="7" s="1"/>
  <c r="L63" i="7"/>
  <c r="L64" i="7" s="1"/>
  <c r="M62" i="7"/>
  <c r="N61" i="7" s="1"/>
  <c r="M63" i="9" l="1"/>
  <c r="M64" i="9" s="1"/>
  <c r="M77" i="9" s="1"/>
  <c r="M80" i="9" s="1"/>
  <c r="M81" i="9" s="1"/>
  <c r="N62" i="9"/>
  <c r="O61" i="9" s="1"/>
  <c r="J81" i="7"/>
  <c r="K87" i="7"/>
  <c r="K66" i="7" s="1"/>
  <c r="K76" i="7" s="1"/>
  <c r="K77" i="7" s="1"/>
  <c r="K80" i="7" s="1"/>
  <c r="K30" i="5"/>
  <c r="K14" i="5" s="1"/>
  <c r="K24" i="5" s="1"/>
  <c r="D48" i="4"/>
  <c r="O12" i="4"/>
  <c r="M63" i="7"/>
  <c r="M64" i="7" s="1"/>
  <c r="N62" i="7"/>
  <c r="O61" i="7" s="1"/>
  <c r="O62" i="9" l="1"/>
  <c r="P61" i="9" s="1"/>
  <c r="N63" i="9"/>
  <c r="N64" i="9" s="1"/>
  <c r="N77" i="9" s="1"/>
  <c r="N80" i="9" s="1"/>
  <c r="N81" i="9" s="1"/>
  <c r="K81" i="7"/>
  <c r="D49" i="4"/>
  <c r="P12" i="4"/>
  <c r="L30" i="5"/>
  <c r="L14" i="5" s="1"/>
  <c r="L24" i="5" s="1"/>
  <c r="L87" i="7"/>
  <c r="L66" i="7" s="1"/>
  <c r="L76" i="7" s="1"/>
  <c r="L77" i="7" s="1"/>
  <c r="L80" i="7" s="1"/>
  <c r="L81" i="7" s="1"/>
  <c r="O62" i="7"/>
  <c r="P61" i="7" s="1"/>
  <c r="N63" i="7"/>
  <c r="N64" i="7" s="1"/>
  <c r="O63" i="9" l="1"/>
  <c r="O64" i="9" s="1"/>
  <c r="O77" i="9" s="1"/>
  <c r="O80" i="9" s="1"/>
  <c r="O81" i="9" s="1"/>
  <c r="P62" i="9"/>
  <c r="Q61" i="9" s="1"/>
  <c r="D50" i="4"/>
  <c r="Q12" i="4"/>
  <c r="M87" i="7"/>
  <c r="M66" i="7" s="1"/>
  <c r="M76" i="7" s="1"/>
  <c r="M77" i="7" s="1"/>
  <c r="M80" i="7" s="1"/>
  <c r="M81" i="7" s="1"/>
  <c r="M30" i="5"/>
  <c r="M14" i="5" s="1"/>
  <c r="M24" i="5" s="1"/>
  <c r="P62" i="7"/>
  <c r="Q61" i="7" s="1"/>
  <c r="O63" i="7"/>
  <c r="O64" i="7" s="1"/>
  <c r="P63" i="9" l="1"/>
  <c r="P64" i="9" s="1"/>
  <c r="P77" i="9" s="1"/>
  <c r="P80" i="9" s="1"/>
  <c r="P81" i="9" s="1"/>
  <c r="Q62" i="9"/>
  <c r="R61" i="9" s="1"/>
  <c r="R12" i="4"/>
  <c r="D51" i="4"/>
  <c r="N30" i="5"/>
  <c r="N14" i="5" s="1"/>
  <c r="N24" i="5" s="1"/>
  <c r="N87" i="7"/>
  <c r="N66" i="7" s="1"/>
  <c r="N76" i="7" s="1"/>
  <c r="N77" i="7" s="1"/>
  <c r="N80" i="7" s="1"/>
  <c r="N81" i="7" s="1"/>
  <c r="Q62" i="7"/>
  <c r="R61" i="7" s="1"/>
  <c r="P63" i="7"/>
  <c r="P64" i="7" s="1"/>
  <c r="R62" i="9" l="1"/>
  <c r="S61" i="9" s="1"/>
  <c r="Q63" i="9"/>
  <c r="Q64" i="9" s="1"/>
  <c r="Q77" i="9" s="1"/>
  <c r="Q80" i="9" s="1"/>
  <c r="Q81" i="9" s="1"/>
  <c r="O87" i="7"/>
  <c r="O66" i="7" s="1"/>
  <c r="O76" i="7" s="1"/>
  <c r="O77" i="7" s="1"/>
  <c r="O80" i="7" s="1"/>
  <c r="O81" i="7" s="1"/>
  <c r="O30" i="5"/>
  <c r="O14" i="5" s="1"/>
  <c r="O24" i="5" s="1"/>
  <c r="D52" i="4"/>
  <c r="S12" i="4"/>
  <c r="R62" i="7"/>
  <c r="S61" i="7" s="1"/>
  <c r="Q63" i="7"/>
  <c r="Q64" i="7" s="1"/>
  <c r="R63" i="9" l="1"/>
  <c r="R64" i="9" s="1"/>
  <c r="R77" i="9" s="1"/>
  <c r="R80" i="9" s="1"/>
  <c r="R81" i="9" s="1"/>
  <c r="S62" i="9"/>
  <c r="T61" i="9" s="1"/>
  <c r="P30" i="5"/>
  <c r="P14" i="5" s="1"/>
  <c r="P24" i="5" s="1"/>
  <c r="P87" i="7"/>
  <c r="P66" i="7" s="1"/>
  <c r="P76" i="7" s="1"/>
  <c r="P77" i="7" s="1"/>
  <c r="P80" i="7" s="1"/>
  <c r="P81" i="7" s="1"/>
  <c r="D53" i="4"/>
  <c r="T12" i="4"/>
  <c r="S62" i="7"/>
  <c r="T61" i="7" s="1"/>
  <c r="R63" i="7"/>
  <c r="R64" i="7" s="1"/>
  <c r="T62" i="9" l="1"/>
  <c r="U61" i="9" s="1"/>
  <c r="S63" i="9"/>
  <c r="S64" i="9" s="1"/>
  <c r="S77" i="9" s="1"/>
  <c r="S80" i="9" s="1"/>
  <c r="S81" i="9" s="1"/>
  <c r="Q87" i="7"/>
  <c r="Q66" i="7" s="1"/>
  <c r="Q76" i="7" s="1"/>
  <c r="Q77" i="7" s="1"/>
  <c r="Q80" i="7" s="1"/>
  <c r="Q81" i="7" s="1"/>
  <c r="Q30" i="5"/>
  <c r="Q14" i="5" s="1"/>
  <c r="Q24" i="5" s="1"/>
  <c r="D54" i="4"/>
  <c r="U12" i="4"/>
  <c r="T62" i="7"/>
  <c r="U61" i="7" s="1"/>
  <c r="S63" i="7"/>
  <c r="S64" i="7" s="1"/>
  <c r="T63" i="9" l="1"/>
  <c r="T64" i="9" s="1"/>
  <c r="T77" i="9" s="1"/>
  <c r="T80" i="9" s="1"/>
  <c r="T81" i="9" s="1"/>
  <c r="C4" i="9" s="1"/>
  <c r="G30" i="3" s="1"/>
  <c r="U62" i="9"/>
  <c r="V61" i="9" s="1"/>
  <c r="R30" i="5"/>
  <c r="R14" i="5" s="1"/>
  <c r="R24" i="5" s="1"/>
  <c r="R87" i="7"/>
  <c r="R66" i="7" s="1"/>
  <c r="R76" i="7" s="1"/>
  <c r="R77" i="7" s="1"/>
  <c r="R80" i="7" s="1"/>
  <c r="R81" i="7" s="1"/>
  <c r="D55" i="4"/>
  <c r="V12" i="4"/>
  <c r="U62" i="7"/>
  <c r="V61" i="7" s="1"/>
  <c r="T63" i="7"/>
  <c r="T64" i="7" s="1"/>
  <c r="U63" i="9" l="1"/>
  <c r="U64" i="9" s="1"/>
  <c r="U77" i="9" s="1"/>
  <c r="U80" i="9" s="1"/>
  <c r="U81" i="9" s="1"/>
  <c r="V62" i="9"/>
  <c r="W61" i="9" s="1"/>
  <c r="S87" i="7"/>
  <c r="S66" i="7" s="1"/>
  <c r="S76" i="7" s="1"/>
  <c r="S77" i="7" s="1"/>
  <c r="S80" i="7" s="1"/>
  <c r="S81" i="7" s="1"/>
  <c r="S30" i="5"/>
  <c r="S14" i="5" s="1"/>
  <c r="S24" i="5" s="1"/>
  <c r="D56" i="4"/>
  <c r="W12" i="4"/>
  <c r="V62" i="7"/>
  <c r="W61" i="7" s="1"/>
  <c r="U63" i="7"/>
  <c r="U64" i="7" s="1"/>
  <c r="V63" i="9" l="1"/>
  <c r="V64" i="9" s="1"/>
  <c r="V77" i="9" s="1"/>
  <c r="V80" i="9" s="1"/>
  <c r="V81" i="9" s="1"/>
  <c r="W62" i="9"/>
  <c r="X61" i="9" s="1"/>
  <c r="T30" i="5"/>
  <c r="T14" i="5" s="1"/>
  <c r="T24" i="5" s="1"/>
  <c r="T87" i="7"/>
  <c r="T66" i="7" s="1"/>
  <c r="T76" i="7" s="1"/>
  <c r="T77" i="7" s="1"/>
  <c r="T80" i="7" s="1"/>
  <c r="T81" i="7" s="1"/>
  <c r="D57" i="4"/>
  <c r="X12" i="4"/>
  <c r="W62" i="7"/>
  <c r="X61" i="7" s="1"/>
  <c r="V63" i="7"/>
  <c r="V64" i="7" s="1"/>
  <c r="W63" i="9" l="1"/>
  <c r="W64" i="9" s="1"/>
  <c r="W77" i="9" s="1"/>
  <c r="W80" i="9" s="1"/>
  <c r="W81" i="9" s="1"/>
  <c r="X62" i="9"/>
  <c r="Y61" i="9" s="1"/>
  <c r="U87" i="7"/>
  <c r="U66" i="7" s="1"/>
  <c r="U76" i="7" s="1"/>
  <c r="U77" i="7" s="1"/>
  <c r="U80" i="7" s="1"/>
  <c r="U81" i="7" s="1"/>
  <c r="U30" i="5"/>
  <c r="U14" i="5" s="1"/>
  <c r="U24" i="5" s="1"/>
  <c r="D58" i="4"/>
  <c r="Y12" i="4"/>
  <c r="X62" i="7"/>
  <c r="Y61" i="7" s="1"/>
  <c r="W63" i="7"/>
  <c r="W64" i="7" s="1"/>
  <c r="Y62" i="9" l="1"/>
  <c r="Z61" i="9" s="1"/>
  <c r="X63" i="9"/>
  <c r="X64" i="9" s="1"/>
  <c r="X77" i="9" s="1"/>
  <c r="X80" i="9" s="1"/>
  <c r="X81" i="9" s="1"/>
  <c r="D59" i="4"/>
  <c r="Z12" i="4"/>
  <c r="V30" i="5"/>
  <c r="V14" i="5" s="1"/>
  <c r="V24" i="5" s="1"/>
  <c r="V87" i="7"/>
  <c r="V66" i="7" s="1"/>
  <c r="V76" i="7" s="1"/>
  <c r="V77" i="7" s="1"/>
  <c r="V80" i="7" s="1"/>
  <c r="V81" i="7" s="1"/>
  <c r="Y62" i="7"/>
  <c r="Z61" i="7" s="1"/>
  <c r="X63" i="7"/>
  <c r="X64" i="7" s="1"/>
  <c r="Y63" i="9" l="1"/>
  <c r="Y64" i="9" s="1"/>
  <c r="Y77" i="9" s="1"/>
  <c r="Y80" i="9" s="1"/>
  <c r="Y81" i="9" s="1"/>
  <c r="Z62" i="9"/>
  <c r="AA61" i="9" s="1"/>
  <c r="D60" i="4"/>
  <c r="AA12" i="4"/>
  <c r="W87" i="7"/>
  <c r="W66" i="7" s="1"/>
  <c r="W76" i="7" s="1"/>
  <c r="W77" i="7" s="1"/>
  <c r="W80" i="7" s="1"/>
  <c r="W81" i="7" s="1"/>
  <c r="W30" i="5"/>
  <c r="W14" i="5" s="1"/>
  <c r="W24" i="5" s="1"/>
  <c r="Z62" i="7"/>
  <c r="AA61" i="7" s="1"/>
  <c r="Y63" i="7"/>
  <c r="Y64" i="7" s="1"/>
  <c r="Z63" i="9" l="1"/>
  <c r="Z64" i="9" s="1"/>
  <c r="Z77" i="9" s="1"/>
  <c r="Z80" i="9" s="1"/>
  <c r="Z81" i="9" s="1"/>
  <c r="AA62" i="9"/>
  <c r="AB61" i="9" s="1"/>
  <c r="D61" i="4"/>
  <c r="AB12" i="4"/>
  <c r="X30" i="5"/>
  <c r="X14" i="5" s="1"/>
  <c r="X24" i="5" s="1"/>
  <c r="X87" i="7"/>
  <c r="X66" i="7" s="1"/>
  <c r="X76" i="7" s="1"/>
  <c r="X77" i="7" s="1"/>
  <c r="X80" i="7" s="1"/>
  <c r="X81" i="7" s="1"/>
  <c r="AA62" i="7"/>
  <c r="AB61" i="7" s="1"/>
  <c r="Z63" i="7"/>
  <c r="Z64" i="7" s="1"/>
  <c r="AA63" i="9" l="1"/>
  <c r="AA64" i="9" s="1"/>
  <c r="AA77" i="9" s="1"/>
  <c r="AA80" i="9" s="1"/>
  <c r="AA81" i="9" s="1"/>
  <c r="AB62" i="9"/>
  <c r="AC61" i="9" s="1"/>
  <c r="D62" i="4"/>
  <c r="AC12" i="4"/>
  <c r="Y87" i="7"/>
  <c r="Y66" i="7" s="1"/>
  <c r="Y76" i="7" s="1"/>
  <c r="Y77" i="7" s="1"/>
  <c r="Y80" i="7" s="1"/>
  <c r="Y81" i="7" s="1"/>
  <c r="Y30" i="5"/>
  <c r="Y14" i="5" s="1"/>
  <c r="Y24" i="5" s="1"/>
  <c r="AB62" i="7"/>
  <c r="AC61" i="7" s="1"/>
  <c r="AA63" i="7"/>
  <c r="AA64" i="7" s="1"/>
  <c r="AC62" i="9" l="1"/>
  <c r="AD61" i="9" s="1"/>
  <c r="AB63" i="9"/>
  <c r="AB64" i="9" s="1"/>
  <c r="AB77" i="9" s="1"/>
  <c r="AB80" i="9" s="1"/>
  <c r="AB81" i="9" s="1"/>
  <c r="D63" i="4"/>
  <c r="AD12" i="4"/>
  <c r="Z30" i="5"/>
  <c r="Z14" i="5" s="1"/>
  <c r="Z24" i="5" s="1"/>
  <c r="Z87" i="7"/>
  <c r="Z66" i="7" s="1"/>
  <c r="Z76" i="7" s="1"/>
  <c r="Z77" i="7" s="1"/>
  <c r="Z80" i="7" s="1"/>
  <c r="Z81" i="7" s="1"/>
  <c r="AC62" i="7"/>
  <c r="AD61" i="7" s="1"/>
  <c r="AB63" i="7"/>
  <c r="AB64" i="7" s="1"/>
  <c r="AC63" i="9" l="1"/>
  <c r="AC64" i="9" s="1"/>
  <c r="AC77" i="9" s="1"/>
  <c r="AC80" i="9" s="1"/>
  <c r="AC81" i="9" s="1"/>
  <c r="C5" i="9"/>
  <c r="H30" i="3" s="1"/>
  <c r="AD62" i="9"/>
  <c r="AE61" i="9" s="1"/>
  <c r="D64" i="4"/>
  <c r="AE12" i="4"/>
  <c r="AA87" i="7"/>
  <c r="AA66" i="7" s="1"/>
  <c r="AA76" i="7" s="1"/>
  <c r="AA77" i="7" s="1"/>
  <c r="AA80" i="7" s="1"/>
  <c r="AA81" i="7" s="1"/>
  <c r="C4" i="7" s="1"/>
  <c r="G29" i="3" s="1"/>
  <c r="AA30" i="5"/>
  <c r="AA14" i="5" s="1"/>
  <c r="AA24" i="5" s="1"/>
  <c r="AC63" i="7"/>
  <c r="AC64" i="7" s="1"/>
  <c r="AD62" i="7"/>
  <c r="AE61" i="7" s="1"/>
  <c r="AD63" i="9" l="1"/>
  <c r="AD64" i="9" s="1"/>
  <c r="AD77" i="9" s="1"/>
  <c r="AD80" i="9" s="1"/>
  <c r="AD81" i="9" s="1"/>
  <c r="AE62" i="9"/>
  <c r="AF61" i="9" s="1"/>
  <c r="D65" i="4"/>
  <c r="AF12" i="4"/>
  <c r="AB30" i="5"/>
  <c r="AB14" i="5" s="1"/>
  <c r="AB24" i="5" s="1"/>
  <c r="AB87" i="7"/>
  <c r="AB66" i="7" s="1"/>
  <c r="AB76" i="7" s="1"/>
  <c r="AB77" i="7" s="1"/>
  <c r="AB80" i="7" s="1"/>
  <c r="AB81" i="7" s="1"/>
  <c r="AE62" i="7"/>
  <c r="AF61" i="7" s="1"/>
  <c r="AD63" i="7"/>
  <c r="AD64" i="7" s="1"/>
  <c r="AF62" i="9" l="1"/>
  <c r="AG61" i="9" s="1"/>
  <c r="AE63" i="9"/>
  <c r="AE64" i="9" s="1"/>
  <c r="AE77" i="9" s="1"/>
  <c r="AE80" i="9" s="1"/>
  <c r="AE81" i="9" s="1"/>
  <c r="D66" i="4"/>
  <c r="AG12" i="4"/>
  <c r="AC87" i="7"/>
  <c r="AC66" i="7" s="1"/>
  <c r="AC76" i="7" s="1"/>
  <c r="AC77" i="7" s="1"/>
  <c r="AC80" i="7" s="1"/>
  <c r="AC81" i="7" s="1"/>
  <c r="AC30" i="5"/>
  <c r="AC14" i="5" s="1"/>
  <c r="AC24" i="5" s="1"/>
  <c r="AF62" i="7"/>
  <c r="AG61" i="7" s="1"/>
  <c r="AE63" i="7"/>
  <c r="AE64" i="7" s="1"/>
  <c r="AG62" i="9" l="1"/>
  <c r="AH61" i="9" s="1"/>
  <c r="AF63" i="9"/>
  <c r="AF64" i="9" s="1"/>
  <c r="AF77" i="9" s="1"/>
  <c r="AF80" i="9" s="1"/>
  <c r="AF81" i="9" s="1"/>
  <c r="D67" i="4"/>
  <c r="AH12" i="4"/>
  <c r="AD30" i="5"/>
  <c r="AD14" i="5" s="1"/>
  <c r="AD24" i="5" s="1"/>
  <c r="AD87" i="7"/>
  <c r="AD66" i="7" s="1"/>
  <c r="AD76" i="7" s="1"/>
  <c r="AD77" i="7" s="1"/>
  <c r="AD80" i="7" s="1"/>
  <c r="AD81" i="7" s="1"/>
  <c r="AG62" i="7"/>
  <c r="AH61" i="7" s="1"/>
  <c r="AF63" i="7"/>
  <c r="AF64" i="7" s="1"/>
  <c r="AH62" i="9" l="1"/>
  <c r="AI61" i="9" s="1"/>
  <c r="AG63" i="9"/>
  <c r="AG64" i="9" s="1"/>
  <c r="AG77" i="9" s="1"/>
  <c r="AG80" i="9" s="1"/>
  <c r="AG81" i="9" s="1"/>
  <c r="D68" i="4"/>
  <c r="AI12" i="4"/>
  <c r="AE87" i="7"/>
  <c r="AE66" i="7" s="1"/>
  <c r="AE76" i="7" s="1"/>
  <c r="AE77" i="7" s="1"/>
  <c r="AE80" i="7" s="1"/>
  <c r="AE81" i="7" s="1"/>
  <c r="AE30" i="5"/>
  <c r="AE14" i="5" s="1"/>
  <c r="AE24" i="5" s="1"/>
  <c r="AH62" i="7"/>
  <c r="AI61" i="7" s="1"/>
  <c r="AG63" i="7"/>
  <c r="AG64" i="7" s="1"/>
  <c r="AI62" i="9" l="1"/>
  <c r="AJ61" i="9" s="1"/>
  <c r="AH63" i="9"/>
  <c r="AH64" i="9" s="1"/>
  <c r="AH77" i="9" s="1"/>
  <c r="AH80" i="9" s="1"/>
  <c r="AH81" i="9" s="1"/>
  <c r="D69" i="4"/>
  <c r="AJ12" i="4"/>
  <c r="AF30" i="5"/>
  <c r="AF14" i="5" s="1"/>
  <c r="AF24" i="5" s="1"/>
  <c r="AF87" i="7"/>
  <c r="AF66" i="7" s="1"/>
  <c r="AF76" i="7" s="1"/>
  <c r="AF77" i="7" s="1"/>
  <c r="AF80" i="7" s="1"/>
  <c r="AF81" i="7" s="1"/>
  <c r="AI62" i="7"/>
  <c r="AJ61" i="7" s="1"/>
  <c r="AH63" i="7"/>
  <c r="AH64" i="7" s="1"/>
  <c r="AJ62" i="9" l="1"/>
  <c r="AK61" i="9" s="1"/>
  <c r="AI63" i="9"/>
  <c r="AI64" i="9" s="1"/>
  <c r="AI77" i="9" s="1"/>
  <c r="AI80" i="9" s="1"/>
  <c r="AI81" i="9" s="1"/>
  <c r="D70" i="4"/>
  <c r="AK12" i="4"/>
  <c r="AG87" i="7"/>
  <c r="AG66" i="7" s="1"/>
  <c r="AG76" i="7" s="1"/>
  <c r="AG77" i="7" s="1"/>
  <c r="AG80" i="7" s="1"/>
  <c r="AG81" i="7" s="1"/>
  <c r="AG30" i="5"/>
  <c r="AG14" i="5" s="1"/>
  <c r="AG24" i="5" s="1"/>
  <c r="AJ62" i="7"/>
  <c r="AK61" i="7" s="1"/>
  <c r="AI63" i="7"/>
  <c r="AI64" i="7" s="1"/>
  <c r="AK62" i="9" l="1"/>
  <c r="AL61" i="9" s="1"/>
  <c r="AJ63" i="9"/>
  <c r="AJ64" i="9" s="1"/>
  <c r="AJ77" i="9" s="1"/>
  <c r="AJ80" i="9" s="1"/>
  <c r="AJ81" i="9" s="1"/>
  <c r="D71" i="4"/>
  <c r="AL12" i="4"/>
  <c r="AH30" i="5"/>
  <c r="AH14" i="5" s="1"/>
  <c r="AH24" i="5" s="1"/>
  <c r="AH87" i="7"/>
  <c r="AH66" i="7" s="1"/>
  <c r="AH76" i="7" s="1"/>
  <c r="AH77" i="7" s="1"/>
  <c r="AH80" i="7" s="1"/>
  <c r="AH81" i="7" s="1"/>
  <c r="AK62" i="7"/>
  <c r="AL61" i="7" s="1"/>
  <c r="AJ63" i="7"/>
  <c r="AJ64" i="7" s="1"/>
  <c r="C6" i="9" l="1"/>
  <c r="I30" i="3" s="1"/>
  <c r="AL62" i="9"/>
  <c r="AM61" i="9" s="1"/>
  <c r="AK63" i="9"/>
  <c r="AK64" i="9" s="1"/>
  <c r="AK77" i="9" s="1"/>
  <c r="AK80" i="9" s="1"/>
  <c r="AK81" i="9" s="1"/>
  <c r="D72" i="4"/>
  <c r="AM12" i="4"/>
  <c r="AI87" i="7"/>
  <c r="AI66" i="7" s="1"/>
  <c r="AI76" i="7" s="1"/>
  <c r="AI77" i="7" s="1"/>
  <c r="AI80" i="7" s="1"/>
  <c r="AI81" i="7" s="1"/>
  <c r="C5" i="7" s="1"/>
  <c r="H29" i="3" s="1"/>
  <c r="AI30" i="5"/>
  <c r="AI14" i="5" s="1"/>
  <c r="AI24" i="5" s="1"/>
  <c r="AK63" i="7"/>
  <c r="AK64" i="7" s="1"/>
  <c r="AL62" i="7"/>
  <c r="AM61" i="7" s="1"/>
  <c r="AL63" i="9" l="1"/>
  <c r="AL64" i="9" s="1"/>
  <c r="AL77" i="9" s="1"/>
  <c r="AL80" i="9" s="1"/>
  <c r="AL81" i="9" s="1"/>
  <c r="AM62" i="9"/>
  <c r="AN61" i="9" s="1"/>
  <c r="D73" i="4"/>
  <c r="AN12" i="4"/>
  <c r="AJ30" i="5"/>
  <c r="AJ14" i="5" s="1"/>
  <c r="AJ24" i="5" s="1"/>
  <c r="AJ87" i="7"/>
  <c r="AJ66" i="7" s="1"/>
  <c r="AJ76" i="7" s="1"/>
  <c r="AJ77" i="7" s="1"/>
  <c r="AJ80" i="7" s="1"/>
  <c r="AJ81" i="7" s="1"/>
  <c r="AM62" i="7"/>
  <c r="AN61" i="7" s="1"/>
  <c r="AL63" i="7"/>
  <c r="AL64" i="7" s="1"/>
  <c r="AN62" i="9" l="1"/>
  <c r="AO61" i="9" s="1"/>
  <c r="AM63" i="9"/>
  <c r="AM64" i="9" s="1"/>
  <c r="AM77" i="9" s="1"/>
  <c r="AM80" i="9" s="1"/>
  <c r="AM81" i="9" s="1"/>
  <c r="D75" i="4"/>
  <c r="AO12" i="4"/>
  <c r="AK87" i="7"/>
  <c r="AK66" i="7" s="1"/>
  <c r="AK76" i="7" s="1"/>
  <c r="AK77" i="7" s="1"/>
  <c r="AK80" i="7" s="1"/>
  <c r="AK81" i="7" s="1"/>
  <c r="AK30" i="5"/>
  <c r="AK14" i="5" s="1"/>
  <c r="AK24" i="5" s="1"/>
  <c r="AN62" i="7"/>
  <c r="AO61" i="7" s="1"/>
  <c r="AM63" i="7"/>
  <c r="AM64" i="7" s="1"/>
  <c r="AM77" i="7" s="1"/>
  <c r="AM80" i="7" s="1"/>
  <c r="AO62" i="9" l="1"/>
  <c r="AP61" i="9" s="1"/>
  <c r="AN63" i="9"/>
  <c r="AN64" i="9" s="1"/>
  <c r="AN77" i="9" s="1"/>
  <c r="AN80" i="9" s="1"/>
  <c r="AN81" i="9" s="1"/>
  <c r="AL30" i="5"/>
  <c r="AL14" i="5" s="1"/>
  <c r="AL24" i="5" s="1"/>
  <c r="AL87" i="7"/>
  <c r="AL66" i="7" s="1"/>
  <c r="AL76" i="7" s="1"/>
  <c r="AL77" i="7" s="1"/>
  <c r="AL80" i="7" s="1"/>
  <c r="AL81" i="7" s="1"/>
  <c r="AM81" i="7" s="1"/>
  <c r="AO62" i="7"/>
  <c r="AP61" i="7" s="1"/>
  <c r="AN63" i="7"/>
  <c r="AN64" i="7" s="1"/>
  <c r="AN77" i="7" s="1"/>
  <c r="AN80" i="7" s="1"/>
  <c r="AP62" i="9" l="1"/>
  <c r="AQ61" i="9" s="1"/>
  <c r="AO63" i="9"/>
  <c r="AO64" i="9" s="1"/>
  <c r="AO77" i="9" s="1"/>
  <c r="AO80" i="9" s="1"/>
  <c r="AO81" i="9" s="1"/>
  <c r="AN81" i="7"/>
  <c r="AP62" i="7"/>
  <c r="AQ61" i="7" s="1"/>
  <c r="AO63" i="7"/>
  <c r="AO64" i="7" s="1"/>
  <c r="AO77" i="7" s="1"/>
  <c r="AO80" i="7" s="1"/>
  <c r="AQ62" i="9" l="1"/>
  <c r="AR61" i="9" s="1"/>
  <c r="AP63" i="9"/>
  <c r="AP64" i="9" s="1"/>
  <c r="AP77" i="9" s="1"/>
  <c r="AP80" i="9" s="1"/>
  <c r="AP81" i="9" s="1"/>
  <c r="AO81" i="7"/>
  <c r="AQ62" i="7"/>
  <c r="AR61" i="7" s="1"/>
  <c r="AP63" i="7"/>
  <c r="AP64" i="7" s="1"/>
  <c r="AP77" i="7" s="1"/>
  <c r="AP80" i="7" s="1"/>
  <c r="AR62" i="9" l="1"/>
  <c r="AS61" i="9" s="1"/>
  <c r="AQ63" i="9"/>
  <c r="AQ64" i="9" s="1"/>
  <c r="AQ77" i="9" s="1"/>
  <c r="AQ80" i="9" s="1"/>
  <c r="AQ81" i="9" s="1"/>
  <c r="AP81" i="7"/>
  <c r="AR62" i="7"/>
  <c r="AS61" i="7" s="1"/>
  <c r="AQ63" i="7"/>
  <c r="AQ64" i="7" s="1"/>
  <c r="AQ77" i="7" s="1"/>
  <c r="AQ80" i="7" s="1"/>
  <c r="AS62" i="9" l="1"/>
  <c r="AT61" i="9" s="1"/>
  <c r="AR63" i="9"/>
  <c r="AR64" i="9" s="1"/>
  <c r="AR77" i="9" s="1"/>
  <c r="AR80" i="9" s="1"/>
  <c r="AR81" i="9" s="1"/>
  <c r="AQ81" i="7"/>
  <c r="C6" i="7"/>
  <c r="I29" i="3" s="1"/>
  <c r="AS62" i="7"/>
  <c r="AT61" i="7" s="1"/>
  <c r="AR63" i="7"/>
  <c r="AR64" i="7" s="1"/>
  <c r="AR77" i="7" s="1"/>
  <c r="AR80" i="7" s="1"/>
  <c r="AS63" i="9" l="1"/>
  <c r="AS64" i="9" s="1"/>
  <c r="AS77" i="9" s="1"/>
  <c r="AS80" i="9" s="1"/>
  <c r="AS81" i="9" s="1"/>
  <c r="AT62" i="9"/>
  <c r="AU61" i="9" s="1"/>
  <c r="AR81" i="7"/>
  <c r="AS63" i="7"/>
  <c r="AS64" i="7" s="1"/>
  <c r="AS77" i="7" s="1"/>
  <c r="AS80" i="7" s="1"/>
  <c r="AT62" i="7"/>
  <c r="AU61" i="7" s="1"/>
  <c r="AT63" i="9" l="1"/>
  <c r="AT64" i="9" s="1"/>
  <c r="AT77" i="9" s="1"/>
  <c r="AT80" i="9" s="1"/>
  <c r="AT81" i="9" s="1"/>
  <c r="AU62" i="9"/>
  <c r="AV61" i="9" s="1"/>
  <c r="AS81" i="7"/>
  <c r="AU62" i="7"/>
  <c r="AV61" i="7" s="1"/>
  <c r="AT63" i="7"/>
  <c r="AT64" i="7" s="1"/>
  <c r="AT77" i="7" s="1"/>
  <c r="AT80" i="7" s="1"/>
  <c r="AT81" i="7" s="1"/>
  <c r="AV62" i="9" l="1"/>
  <c r="AW61" i="9" s="1"/>
  <c r="AU63" i="9"/>
  <c r="AU64" i="9" s="1"/>
  <c r="AU77" i="9" s="1"/>
  <c r="AU80" i="9" s="1"/>
  <c r="AU81" i="9" s="1"/>
  <c r="AV62" i="7"/>
  <c r="AW61" i="7" s="1"/>
  <c r="AU63" i="7"/>
  <c r="AU64" i="7" s="1"/>
  <c r="AU77" i="7" s="1"/>
  <c r="AU80" i="7" s="1"/>
  <c r="AU81" i="7" s="1"/>
  <c r="AV63" i="9" l="1"/>
  <c r="AV64" i="9" s="1"/>
  <c r="AV77" i="9" s="1"/>
  <c r="AV80" i="9" s="1"/>
  <c r="AV81" i="9" s="1"/>
  <c r="AW62" i="9"/>
  <c r="AX61" i="9" s="1"/>
  <c r="AW62" i="7"/>
  <c r="AX61" i="7" s="1"/>
  <c r="AV63" i="7"/>
  <c r="AV64" i="7" s="1"/>
  <c r="AV77" i="7" s="1"/>
  <c r="AV80" i="7" s="1"/>
  <c r="AV81" i="7" s="1"/>
  <c r="AW63" i="9" l="1"/>
  <c r="AW64" i="9" s="1"/>
  <c r="AW77" i="9" s="1"/>
  <c r="AW80" i="9" s="1"/>
  <c r="AW81" i="9" s="1"/>
  <c r="C7" i="9" s="1"/>
  <c r="J30" i="3" s="1"/>
  <c r="AX62" i="9"/>
  <c r="AY61" i="9" s="1"/>
  <c r="AX62" i="7"/>
  <c r="AY61" i="7" s="1"/>
  <c r="AW63" i="7"/>
  <c r="AW64" i="7" s="1"/>
  <c r="AW77" i="7" s="1"/>
  <c r="AW80" i="7" s="1"/>
  <c r="AW81" i="7" s="1"/>
  <c r="AY62" i="9" l="1"/>
  <c r="AZ61" i="9" s="1"/>
  <c r="AX63" i="9"/>
  <c r="AX64" i="9" s="1"/>
  <c r="AX77" i="9" s="1"/>
  <c r="AX80" i="9" s="1"/>
  <c r="AX81" i="9" s="1"/>
  <c r="AY62" i="7"/>
  <c r="AZ61" i="7" s="1"/>
  <c r="AX63" i="7"/>
  <c r="AX64" i="7" s="1"/>
  <c r="AX77" i="7" s="1"/>
  <c r="AX80" i="7" s="1"/>
  <c r="AX81" i="7" s="1"/>
  <c r="AY63" i="9" l="1"/>
  <c r="AY64" i="9" s="1"/>
  <c r="AY77" i="9" s="1"/>
  <c r="AY80" i="9" s="1"/>
  <c r="AY81" i="9" s="1"/>
  <c r="AZ62" i="9"/>
  <c r="BA61" i="9" s="1"/>
  <c r="AZ62" i="7"/>
  <c r="BA61" i="7" s="1"/>
  <c r="AY63" i="7"/>
  <c r="AY64" i="7" s="1"/>
  <c r="AY77" i="7" s="1"/>
  <c r="AY80" i="7" s="1"/>
  <c r="AY81" i="7" s="1"/>
  <c r="AZ63" i="9" l="1"/>
  <c r="AZ64" i="9" s="1"/>
  <c r="AZ77" i="9" s="1"/>
  <c r="AZ80" i="9" s="1"/>
  <c r="AZ81" i="9" s="1"/>
  <c r="BA62" i="9"/>
  <c r="BB61" i="9" s="1"/>
  <c r="BA62" i="7"/>
  <c r="BB61" i="7" s="1"/>
  <c r="AZ63" i="7"/>
  <c r="AZ64" i="7" s="1"/>
  <c r="AZ77" i="7" s="1"/>
  <c r="AZ80" i="7" s="1"/>
  <c r="AZ81" i="7" s="1"/>
  <c r="BA63" i="9" l="1"/>
  <c r="BA64" i="9" s="1"/>
  <c r="BA77" i="9" s="1"/>
  <c r="BA80" i="9" s="1"/>
  <c r="BA81" i="9" s="1"/>
  <c r="BB62" i="9"/>
  <c r="BC61" i="9" s="1"/>
  <c r="BB62" i="7"/>
  <c r="BC61" i="7" s="1"/>
  <c r="BA63" i="7"/>
  <c r="BA64" i="7" s="1"/>
  <c r="BA77" i="7" s="1"/>
  <c r="BA80" i="7" s="1"/>
  <c r="BA81" i="7" s="1"/>
  <c r="BB63" i="9" l="1"/>
  <c r="BB64" i="9" s="1"/>
  <c r="BB77" i="9" s="1"/>
  <c r="BB80" i="9" s="1"/>
  <c r="BB81" i="9" s="1"/>
  <c r="BC62" i="9"/>
  <c r="BD61" i="9" s="1"/>
  <c r="BC62" i="7"/>
  <c r="BD61" i="7" s="1"/>
  <c r="BB63" i="7"/>
  <c r="BB64" i="7" s="1"/>
  <c r="BB77" i="7" s="1"/>
  <c r="BB80" i="7" s="1"/>
  <c r="BB81" i="7" s="1"/>
  <c r="BC63" i="9" l="1"/>
  <c r="BC64" i="9" s="1"/>
  <c r="BC77" i="9" s="1"/>
  <c r="BC80" i="9" s="1"/>
  <c r="BC81" i="9" s="1"/>
  <c r="BD62" i="9"/>
  <c r="BD63" i="9" s="1"/>
  <c r="BD64" i="9" s="1"/>
  <c r="BD77" i="9" s="1"/>
  <c r="BD80" i="9" s="1"/>
  <c r="BD62" i="7"/>
  <c r="BD63" i="7" s="1"/>
  <c r="BD64" i="7" s="1"/>
  <c r="BD77" i="7" s="1"/>
  <c r="BD80" i="7" s="1"/>
  <c r="BC63" i="7"/>
  <c r="BC64" i="7" s="1"/>
  <c r="BC77" i="7" s="1"/>
  <c r="BC80" i="7" s="1"/>
  <c r="BC81" i="7" s="1"/>
  <c r="BD81" i="9" l="1"/>
  <c r="BD81" i="7"/>
  <c r="C7" i="7" s="1"/>
  <c r="J29" i="3" s="1"/>
</calcChain>
</file>

<file path=xl/sharedStrings.xml><?xml version="1.0" encoding="utf-8"?>
<sst xmlns="http://schemas.openxmlformats.org/spreadsheetml/2006/main" count="867" uniqueCount="379">
  <si>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</si>
  <si>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</si>
  <si>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</si>
  <si>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</si>
  <si>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</si>
  <si>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</si>
  <si>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</si>
  <si>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</si>
  <si>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</si>
  <si>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</si>
  <si>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</si>
  <si>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</si>
  <si>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</si>
  <si>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</si>
  <si>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</si>
  <si>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</si>
  <si>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</si>
  <si>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</si>
  <si>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</si>
  <si>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</si>
  <si>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</si>
  <si>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</si>
  <si>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</si>
  <si>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</si>
  <si>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</si>
  <si>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</si>
  <si>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</si>
  <si>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</si>
  <si>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</si>
  <si>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</si>
  <si>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</si>
  <si>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</si>
  <si>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</si>
  <si>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</si>
  <si>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</si>
  <si>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</si>
  <si>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</si>
  <si>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</si>
  <si>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</si>
  <si>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</si>
  <si>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</si>
  <si>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</si>
  <si>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</si>
  <si>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</si>
  <si>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</si>
  <si>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</si>
  <si>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</si>
  <si>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</si>
  <si>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</si>
  <si>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</si>
  <si>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</si>
  <si>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</si>
  <si>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</si>
  <si>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</si>
  <si>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</si>
  <si>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</si>
  <si>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</si>
  <si>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</si>
  <si>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</si>
  <si>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</si>
  <si>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</si>
  <si>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</si>
  <si>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</si>
  <si>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</si>
  <si>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</si>
  <si>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</si>
  <si>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</si>
  <si>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</si>
  <si>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</si>
  <si>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</si>
  <si>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</si>
  <si>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</si>
  <si>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</si>
  <si>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</si>
  <si>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</si>
  <si>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</si>
  <si>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</si>
  <si>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</si>
  <si>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</si>
  <si>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</si>
  <si>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</si>
  <si>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</si>
  <si>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</si>
  <si>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</si>
  <si>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</si>
  <si>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</si>
  <si>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</si>
  <si>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</si>
  <si>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</si>
  <si>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</si>
  <si>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</si>
  <si>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</si>
  <si>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</si>
  <si>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</si>
  <si>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</si>
  <si>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</si>
  <si>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</si>
  <si>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</si>
  <si>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</si>
  <si>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</si>
  <si>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</si>
  <si>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</si>
  <si>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</si>
  <si>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</si>
  <si>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</si>
  <si>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</si>
  <si>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</si>
  <si>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</si>
  <si>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</si>
  <si>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</si>
  <si>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</si>
  <si>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</si>
  <si>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</si>
  <si>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</si>
  <si>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</si>
  <si>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</si>
  <si>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</si>
  <si>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</si>
  <si>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</si>
  <si>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</si>
  <si>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</si>
  <si>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</si>
  <si>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</si>
  <si>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</si>
  <si>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</si>
  <si>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</si>
  <si>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</si>
  <si>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</si>
  <si>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</si>
  <si>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</si>
  <si>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</si>
  <si>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</si>
  <si>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</si>
  <si>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</si>
  <si>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</si>
  <si>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</si>
  <si>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</si>
  <si>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</si>
  <si>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</si>
  <si>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</si>
  <si>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</si>
  <si>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</si>
  <si>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</si>
  <si>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</si>
  <si>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</si>
  <si>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</si>
  <si>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</si>
  <si>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</si>
  <si>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</si>
  <si>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</si>
  <si>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</si>
  <si>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</si>
  <si>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</si>
  <si>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</si>
  <si>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</si>
  <si>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</si>
  <si>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</si>
  <si>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</si>
  <si>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</si>
  <si>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</si>
  <si>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</si>
  <si>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</si>
  <si>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</si>
  <si>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</si>
  <si>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</si>
  <si>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</si>
  <si>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</si>
  <si>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</si>
  <si>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</si>
  <si>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</si>
  <si>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</si>
  <si>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</si>
  <si>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</si>
  <si>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</si>
  <si>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</si>
  <si>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</si>
  <si>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</si>
  <si>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</si>
  <si>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</si>
  <si>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</si>
  <si>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</si>
  <si>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</si>
  <si>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</si>
  <si>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</si>
  <si>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</si>
  <si>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</si>
  <si>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</si>
  <si>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</si>
  <si>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</si>
  <si>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</si>
  <si>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</si>
  <si>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</si>
  <si>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</si>
  <si>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</si>
  <si>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</si>
  <si>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</si>
  <si>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</si>
  <si>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</si>
  <si>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</si>
  <si>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</si>
  <si>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</si>
  <si>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</si>
  <si>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</si>
  <si>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</si>
  <si>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</si>
  <si>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</si>
  <si>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</si>
  <si>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</si>
  <si>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</si>
  <si>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</si>
  <si>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</si>
  <si>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</si>
  <si>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</si>
  <si>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</si>
  <si>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</si>
  <si>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</si>
  <si>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</si>
  <si>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</si>
  <si>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</si>
  <si>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</si>
  <si>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</si>
  <si>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</si>
  <si>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</si>
  <si>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</si>
  <si>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</si>
  <si>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</si>
  <si>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</si>
  <si>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</si>
  <si>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</si>
  <si>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</si>
  <si>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</si>
  <si>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</si>
  <si>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</si>
  <si>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</si>
  <si>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</si>
  <si>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</si>
  <si>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</si>
  <si>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</si>
  <si>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</si>
  <si>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</si>
  <si>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</si>
  <si>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</si>
  <si>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</si>
  <si>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</si>
  <si>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</si>
  <si>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</si>
  <si>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</si>
  <si>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</si>
  <si>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</si>
  <si>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</si>
  <si>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</si>
  <si>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</si>
  <si>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</si>
  <si>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</si>
  <si>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</si>
  <si>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</si>
  <si>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</si>
  <si>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</si>
  <si>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</si>
  <si>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</si>
  <si>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</si>
  <si>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</si>
  <si>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</si>
  <si>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</si>
  <si>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</si>
  <si>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</si>
  <si>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</si>
  <si>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</si>
  <si>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</si>
  <si>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</si>
  <si>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</si>
  <si>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</si>
  <si>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</si>
  <si>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</si>
  <si>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</si>
  <si>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</si>
  <si>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</si>
  <si>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</si>
  <si>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</si>
  <si>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</si>
  <si>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</si>
  <si>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</si>
  <si>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</si>
  <si>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</si>
  <si>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</si>
  <si>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</si>
  <si>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</si>
  <si>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</si>
  <si>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</si>
  <si>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</si>
  <si>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</si>
  <si>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</si>
  <si>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</si>
  <si>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</si>
  <si>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</si>
  <si>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</si>
  <si>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</si>
  <si>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</si>
  <si>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</si>
  <si>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</si>
  <si>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</si>
  <si>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</si>
  <si>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</si>
  <si>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</si>
  <si>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</si>
  <si>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</si>
  <si>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</si>
  <si>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</si>
  <si>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</si>
  <si>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</si>
  <si>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</si>
  <si>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</si>
  <si>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</si>
  <si>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</si>
  <si>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</si>
  <si>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</si>
  <si>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</si>
  <si>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</si>
  <si>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</si>
  <si>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</si>
  <si>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</si>
  <si>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</si>
  <si>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</si>
  <si>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</si>
  <si>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</si>
  <si>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</si>
  <si>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</si>
  <si>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</si>
  <si>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</si>
  <si>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</si>
  <si>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</si>
  <si>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</si>
  <si>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</si>
  <si>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</si>
  <si>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</si>
  <si>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</si>
  <si>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</si>
  <si>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</si>
  <si>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</si>
  <si>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I&amp;M</t>
  </si>
  <si>
    <t>6.6/11kV UG Cable</t>
  </si>
  <si>
    <t>6.6/11kV CB (GM) Primary</t>
  </si>
  <si>
    <t>Pilot Wire Underground</t>
  </si>
  <si>
    <t>Upgrade the existing Union Street Primary Substation to 40MVA by replacing both 33/11kV 12/19/24MVA transformers with 20/-/40MVA units, upgrade the existing switchgear to suit the new transformers and  lay two new 33kV 40MVA underground circuits from Rugby Bulk Supply Point. The existing T off circuits to Union Street from English Electric Primary will be abandoned.</t>
  </si>
  <si>
    <t>33kV UG Cable (Non Pressurised)</t>
  </si>
  <si>
    <t>33kV Transformer (GM)</t>
  </si>
  <si>
    <t>Assets to be removed</t>
  </si>
  <si>
    <t>Asset Description</t>
  </si>
  <si>
    <t>New assets to be maintained</t>
  </si>
  <si>
    <t>Asset net loss/gain</t>
  </si>
  <si>
    <t>Batteries at 33kV Substation</t>
  </si>
  <si>
    <t>Civil works 6.6/11kV CB (GM) Primary</t>
  </si>
  <si>
    <t>33kV UG Cable (Pressurised)</t>
  </si>
  <si>
    <t>Refurb Protection</t>
  </si>
  <si>
    <t>Civil works 33kV Transformer</t>
  </si>
  <si>
    <t>Baseline</t>
  </si>
  <si>
    <t>To identify the most cost effective solution in reinforcing the English Electric / Union Street Primary Substation Group in Rugby.</t>
  </si>
  <si>
    <t>Installation of a new 33/11kV Primary Substation in a location to be determined around the centre of Rugby.</t>
  </si>
  <si>
    <t>Install two new 24MVA 33kV feeds between the existing Rugby BSP and the new Primary Substation.</t>
  </si>
  <si>
    <t>Off load the existing Union Street Substation</t>
  </si>
  <si>
    <t>Install two new 40MVA 33kV feeds between the existing Rugby BSP and the upgraded Union Street Substation.</t>
  </si>
  <si>
    <t>Upgrading of the existing 24MVA Union Street Primary Substation to 40MVA including transformers and switchgear.</t>
  </si>
  <si>
    <t>Total cost = £4.28m</t>
  </si>
  <si>
    <t>Decommison the existing circuits between the English Electric Primary Substation and Union Street Primary Substation.</t>
  </si>
  <si>
    <t>The additional costs against benefit of Option 1 are out weighed by the baseline option.</t>
  </si>
  <si>
    <t>Total cost = £3.82m</t>
  </si>
  <si>
    <t>1(i)</t>
  </si>
  <si>
    <t>Option 1(i)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</si>
  <si>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</si>
  <si>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</si>
  <si>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If the costs of the baseline option increased by 10% or more, relative to option 1, then option 1 would be the preferred solution</t>
  </si>
  <si>
    <t>Sensitivity Analysis of the adopted Baseline option (New 33/11kV S/S in Rugby) in the event that its implementation costs (and related I&amp;M costs) increased by around 10%</t>
  </si>
  <si>
    <t>CBA Option 1</t>
  </si>
  <si>
    <t>Upgrading of the existing 24MVA Union Street Primary Substation to 40MVA</t>
  </si>
  <si>
    <t>CBA Option 1(i)</t>
  </si>
  <si>
    <t>Create a new 33/11kV 12/19/24MVA Primary substation site in the centre of Rugby. This will be fed by two new 33kV 24MVA underground circuits from Rugby Bulk Supply Point.</t>
  </si>
  <si>
    <t>Create a new 33/11kV 12/19/24MVA Primary substation site in the centre of Rugby</t>
  </si>
  <si>
    <t>To address 33kV circuit overloads in the English Electric/Union Street substation group, and associated deficiencies  of 11kV capacity in the Rugby City Centre area.</t>
  </si>
  <si>
    <t>This the  optimum solution in reinforcing English Electric and Union Street substations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</si>
</sst>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
  </numFmts>
  <fonts count="36"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b/>
      <u/>
      <sz val="11"/>
      <color theme="1"/>
      <name val="Calibri"/>
      <family val="2"/>
      <scheme val="minor"/>
    </font>
    <font>
      <sz val="10"/>
      <name val="Verdana"/>
      <family val="2"/>
    </font>
    <font>
      <b/>
      <sz val="10"/>
      <name val="Verdana"/>
      <family val="2"/>
    </font>
    <font>
      <b/>
      <u/>
      <sz val="10"/>
      <name val="Verdana"/>
      <family val="2"/>
    </font>
    <font>
      <sz val="12"/>
      <name val="Calibri"/>
      <family val="2"/>
      <scheme val="minor"/>
    </font>
    <font>
      <sz val="12"/>
      <color theme="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20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0" fillId="0" borderId="0" xfId="0" applyFont="1"/>
    <xf numFmtId="0" fontId="0" fillId="0" borderId="0" xfId="0" applyFill="1"/>
    <xf numFmtId="0" fontId="31" fillId="0" borderId="0" xfId="9" applyFont="1" applyFill="1" applyBorder="1" applyAlignment="1">
      <alignment vertical="center"/>
    </xf>
    <xf numFmtId="0" fontId="31" fillId="0" borderId="0" xfId="9" applyFont="1" applyFill="1" applyBorder="1" applyAlignment="1">
      <alignment horizontal="center"/>
    </xf>
    <xf numFmtId="0" fontId="32" fillId="0" borderId="0" xfId="9" applyFont="1" applyFill="1" applyBorder="1" applyAlignment="1">
      <alignment horizontal="center"/>
    </xf>
    <xf numFmtId="0" fontId="0" fillId="0" borderId="0" xfId="0" applyBorder="1"/>
    <xf numFmtId="0" fontId="33" fillId="0" borderId="0" xfId="9" applyFont="1" applyFill="1" applyBorder="1" applyAlignment="1">
      <alignment vertical="center"/>
    </xf>
    <xf numFmtId="0" fontId="0" fillId="0" borderId="0" xfId="0" applyFill="1" applyBorder="1"/>
    <xf numFmtId="164" fontId="0" fillId="0" borderId="0" xfId="1" applyNumberFormat="1" applyFont="1"/>
    <xf numFmtId="174" fontId="0" fillId="0" borderId="0" xfId="0" applyNumberFormat="1"/>
    <xf numFmtId="0" fontId="0" fillId="0" borderId="0" xfId="0" applyAlignment="1">
      <alignment horizontal="left"/>
    </xf>
    <xf numFmtId="0" fontId="0" fillId="0" borderId="0" xfId="0" applyAlignment="1">
      <alignment horizontal="right"/>
    </xf>
    <xf numFmtId="0" fontId="0" fillId="0" borderId="0" xfId="0" applyAlignment="1">
      <alignment horizontal="right" vertical="center"/>
    </xf>
    <xf numFmtId="0" fontId="31" fillId="0" borderId="0" xfId="9" applyFont="1" applyFill="1" applyBorder="1" applyAlignment="1">
      <alignment horizontal="center" vertical="center"/>
    </xf>
    <xf numFmtId="0" fontId="0" fillId="0" borderId="0" xfId="0" applyFont="1"/>
    <xf numFmtId="0" fontId="34" fillId="0" borderId="0" xfId="9" applyFont="1" applyFill="1" applyBorder="1" applyAlignment="1">
      <alignment horizontal="center"/>
    </xf>
    <xf numFmtId="0" fontId="0" fillId="0" borderId="0" xfId="0" applyAlignment="1">
      <alignment horizontal="center" vertical="center"/>
    </xf>
    <xf numFmtId="0" fontId="32" fillId="0" borderId="0" xfId="9" applyFont="1" applyFill="1" applyBorder="1" applyAlignment="1">
      <alignment horizontal="center" vertical="center"/>
    </xf>
    <xf numFmtId="0" fontId="35" fillId="0" borderId="0" xfId="0" applyFont="1" applyAlignment="1">
      <alignment horizontal="center"/>
    </xf>
    <xf numFmtId="0" fontId="0" fillId="0" borderId="0" xfId="0" applyFont="1" applyAlignment="1">
      <alignment horizontal="center" vertical="center"/>
    </xf>
    <xf numFmtId="0" fontId="0" fillId="0" borderId="0" xfId="0" applyFont="1" applyAlignment="1">
      <alignment horizontal="left" vertical="center"/>
    </xf>
    <xf numFmtId="0" fontId="0" fillId="0" borderId="0" xfId="0" applyFont="1" applyFill="1"/>
    <xf numFmtId="0" fontId="0" fillId="0" borderId="0" xfId="0" applyFont="1" applyFill="1" applyBorder="1"/>
    <xf numFmtId="0" fontId="31" fillId="0" borderId="0" xfId="9" applyFont="1" applyFill="1" applyBorder="1" applyAlignment="1">
      <alignment horizontal="center" vertical="center" wrapText="1"/>
    </xf>
    <xf numFmtId="0" fontId="0"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wrapText="1"/>
    </xf>
    <xf numFmtId="0" fontId="4" fillId="0" borderId="3" xfId="0" applyFont="1" applyBorder="1" applyAlignment="1">
      <alignment vertical="center" wrapText="1"/>
    </xf>
    <xf numFmtId="0" fontId="4" fillId="0" borderId="3" xfId="0" applyFont="1" applyBorder="1" applyAlignment="1">
      <alignment vertical="center"/>
    </xf>
    <xf numFmtId="0" fontId="4" fillId="0" borderId="3" xfId="0" applyFont="1" applyBorder="1" applyAlignment="1">
      <alignment horizontal="center" vertical="center"/>
    </xf>
    <xf numFmtId="8" fontId="4" fillId="0" borderId="3" xfId="0" applyNumberFormat="1" applyFont="1" applyBorder="1" applyAlignment="1">
      <alignment horizontal="center" vertical="center"/>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11.bin"/><Relationship Id="rId7" Type="http://schemas.openxmlformats.org/officeDocument/2006/relationships/printerSettings" Target="../printerSettings/printerSettings12.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hyperlink" Target="http://www.defra.gov.uk/publications/2012/05/30/pb13773-2012-ghg-conversion/" TargetMode="External"/><Relationship Id="rId5" Type="http://schemas.openxmlformats.org/officeDocument/2006/relationships/hyperlink" Target="http://www.hse.gov.uk/risk/theory/alarpcheck.htm" TargetMode="External"/><Relationship Id="rId10" Type="http://schemas.openxmlformats.org/officeDocument/2006/relationships/ctrlProp" Target="../ctrlProps/ctrlProp1.xml"/><Relationship Id="rId4" Type="http://schemas.openxmlformats.org/officeDocument/2006/relationships/hyperlink" Target="https://www.gov.uk/carbon-valuation" TargetMode="External"/><Relationship Id="rId9"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6.bin"/><Relationship Id="rId5" Type="http://schemas.openxmlformats.org/officeDocument/2006/relationships/hyperlink" Target="http://www.hse.gov.uk/risk/theory/alarpcheck.htm" TargetMode="External"/><Relationship Id="rId4"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5" Type="http://schemas.openxmlformats.org/officeDocument/2006/relationships/hyperlink" Target="http://www.hse.gov.uk/risk/theory/alarpcheck.htm" TargetMode="External"/><Relationship Id="rId4"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230</v>
      </c>
      <c r="C2" s="101" t="s">
        <v>238</v>
      </c>
      <c r="D2" s="101" t="s">
        <v>237</v>
      </c>
      <c r="E2" s="101" t="s">
        <v>231</v>
      </c>
    </row>
    <row r="3" spans="2:5" s="100" customFormat="1" ht="62.25" customHeight="1" x14ac:dyDescent="0.25">
      <c r="B3" s="102" t="s">
        <v>232</v>
      </c>
      <c r="C3" s="102" t="s">
        <v>235</v>
      </c>
      <c r="D3" s="102"/>
      <c r="E3" s="103" t="s">
        <v>236</v>
      </c>
    </row>
    <row r="4" spans="2:5" s="100" customFormat="1" ht="62.25" customHeight="1" x14ac:dyDescent="0.25">
      <c r="B4" s="102" t="s">
        <v>233</v>
      </c>
      <c r="C4" s="102" t="s">
        <v>239</v>
      </c>
      <c r="D4" s="104">
        <v>41352</v>
      </c>
      <c r="E4" s="102" t="s">
        <v>240</v>
      </c>
    </row>
    <row r="5" spans="2:5" s="100" customFormat="1" ht="84" customHeight="1" x14ac:dyDescent="0.25">
      <c r="B5" s="102" t="s">
        <v>234</v>
      </c>
      <c r="C5" s="102" t="s">
        <v>245</v>
      </c>
      <c r="D5" s="104" t="s">
        <v>241</v>
      </c>
      <c r="E5" s="102" t="s">
        <v>242</v>
      </c>
    </row>
    <row r="6" spans="2:5" ht="111" customHeight="1" x14ac:dyDescent="0.25">
      <c r="B6" s="105" t="s">
        <v>243</v>
      </c>
      <c r="C6" s="105" t="s">
        <v>244</v>
      </c>
      <c r="D6" s="106">
        <v>41380</v>
      </c>
      <c r="E6" s="105" t="s">
        <v>315</v>
      </c>
    </row>
  </sheetData>
  <customSheetViews>
    <customSheetView guid="{3250474E-A41C-4808-AEA4-8D19D94551E7}" showGridLines="0">
      <selection activeCell="B2" sqref="B2"/>
      <pageMargins left="0.7" right="0.7" top="0.75" bottom="0.75" header="0.3" footer="0.3"/>
      <pageSetup paperSize="9" orientation="portrait" r:id="rId1"/>
    </customSheetView>
    <customSheetView guid="{E700444E-2519-4135-AF31-EB65793B637D}" showGridLines="0">
      <selection activeCell="B2" sqref="B2"/>
      <pageMargins left="0.7" right="0.7" top="0.75" bottom="0.75" header="0.3" footer="0.3"/>
      <pageSetup paperSize="9" orientation="portrait" r:id="rId2"/>
    </customSheetView>
    <customSheetView guid="{73FFB38E-336D-4098-A197-B8A047FEE34D}" showGridLines="0">
      <selection activeCell="B2" sqref="B2"/>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A2" sqref="A2"/>
    </sheetView>
  </sheetViews>
  <sheetFormatPr defaultRowHeight="15" x14ac:dyDescent="0.25"/>
  <cols>
    <col min="1" max="1" width="5.85546875" customWidth="1"/>
    <col min="2" max="2" width="85.140625" customWidth="1"/>
    <col min="3" max="3" width="15.7109375" customWidth="1"/>
    <col min="4" max="4" width="15.7109375" style="146" customWidth="1"/>
    <col min="5" max="5" width="15.7109375" customWidth="1"/>
    <col min="6" max="6" width="17" bestFit="1" customWidth="1"/>
    <col min="7" max="7" width="18.7109375" bestFit="1" customWidth="1"/>
  </cols>
  <sheetData>
    <row r="1" spans="1:5" ht="18.75" x14ac:dyDescent="0.3">
      <c r="A1" s="1" t="s">
        <v>369</v>
      </c>
    </row>
    <row r="2" spans="1:5" x14ac:dyDescent="0.25">
      <c r="A2" t="s">
        <v>78</v>
      </c>
    </row>
    <row r="4" spans="1:5" ht="41.25" customHeight="1" x14ac:dyDescent="0.25">
      <c r="A4">
        <v>1</v>
      </c>
      <c r="B4" s="206" t="s">
        <v>368</v>
      </c>
      <c r="C4" s="207"/>
      <c r="D4" s="208"/>
    </row>
    <row r="5" spans="1:5" x14ac:dyDescent="0.25">
      <c r="B5" s="159"/>
    </row>
    <row r="6" spans="1:5" x14ac:dyDescent="0.25">
      <c r="B6" s="159"/>
    </row>
    <row r="7" spans="1:5" x14ac:dyDescent="0.25">
      <c r="B7" s="159"/>
    </row>
    <row r="8" spans="1:5" x14ac:dyDescent="0.25">
      <c r="B8" s="159"/>
    </row>
    <row r="11" spans="1:5" x14ac:dyDescent="0.25">
      <c r="B11" s="132"/>
      <c r="C11" s="133"/>
    </row>
    <row r="12" spans="1:5" x14ac:dyDescent="0.25">
      <c r="B12" s="132"/>
      <c r="C12" s="133"/>
    </row>
    <row r="13" spans="1:5" ht="45" customHeight="1" x14ac:dyDescent="0.25">
      <c r="B13" s="145"/>
      <c r="C13" s="155"/>
      <c r="D13" s="156"/>
      <c r="E13" s="157"/>
    </row>
    <row r="14" spans="1:5" ht="15.75" x14ac:dyDescent="0.25">
      <c r="B14" s="149"/>
      <c r="C14" s="147"/>
      <c r="D14" s="151"/>
      <c r="E14" s="150"/>
    </row>
    <row r="15" spans="1:5" x14ac:dyDescent="0.25">
      <c r="B15" s="134"/>
      <c r="C15" s="145"/>
      <c r="D15" s="151"/>
      <c r="E15" s="148"/>
    </row>
    <row r="16" spans="1:5" x14ac:dyDescent="0.25">
      <c r="B16" s="134"/>
      <c r="C16" s="145"/>
      <c r="D16" s="151"/>
      <c r="E16" s="148"/>
    </row>
    <row r="17" spans="1:10" x14ac:dyDescent="0.25">
      <c r="B17" s="134"/>
      <c r="C17" s="145"/>
      <c r="D17" s="151"/>
      <c r="E17" s="148"/>
      <c r="F17" s="142"/>
    </row>
    <row r="18" spans="1:10" x14ac:dyDescent="0.25">
      <c r="B18" s="134"/>
      <c r="C18" s="145"/>
      <c r="D18" s="151"/>
      <c r="E18" s="148"/>
      <c r="F18" s="142"/>
    </row>
    <row r="19" spans="1:10" x14ac:dyDescent="0.25">
      <c r="B19" s="134"/>
      <c r="C19" s="145"/>
      <c r="D19" s="151"/>
      <c r="E19" s="148"/>
    </row>
    <row r="20" spans="1:10" x14ac:dyDescent="0.25">
      <c r="B20" s="134"/>
      <c r="C20" s="145"/>
      <c r="D20" s="151"/>
      <c r="E20" s="148"/>
    </row>
    <row r="21" spans="1:10" x14ac:dyDescent="0.25">
      <c r="B21" s="134"/>
      <c r="C21" s="145"/>
      <c r="D21" s="151"/>
      <c r="E21" s="148"/>
    </row>
    <row r="22" spans="1:10" x14ac:dyDescent="0.25">
      <c r="B22" s="134"/>
      <c r="C22" s="135"/>
      <c r="D22" s="151"/>
      <c r="E22" s="148"/>
    </row>
    <row r="23" spans="1:10" x14ac:dyDescent="0.25">
      <c r="B23" s="134"/>
      <c r="C23" s="136"/>
      <c r="D23" s="151"/>
      <c r="E23" s="148"/>
    </row>
    <row r="24" spans="1:10" x14ac:dyDescent="0.25">
      <c r="B24" s="134"/>
      <c r="C24" s="135"/>
      <c r="D24" s="152"/>
    </row>
    <row r="25" spans="1:10" x14ac:dyDescent="0.25">
      <c r="B25" s="134"/>
      <c r="C25" s="135"/>
      <c r="D25" s="152"/>
    </row>
    <row r="26" spans="1:10" x14ac:dyDescent="0.25">
      <c r="B26" s="134"/>
      <c r="C26" s="135"/>
    </row>
    <row r="27" spans="1:10" x14ac:dyDescent="0.25">
      <c r="B27" s="137"/>
      <c r="C27" s="137"/>
    </row>
    <row r="28" spans="1:10" x14ac:dyDescent="0.25">
      <c r="B28" s="138"/>
    </row>
    <row r="30" spans="1:10" x14ac:dyDescent="0.25">
      <c r="B30" s="133"/>
      <c r="C30" s="133"/>
      <c r="D30" s="153"/>
      <c r="E30" s="133"/>
      <c r="F30" s="133"/>
      <c r="G30" s="133"/>
      <c r="H30" s="133"/>
      <c r="I30" s="133"/>
      <c r="J30" s="133"/>
    </row>
    <row r="31" spans="1:10" x14ac:dyDescent="0.25">
      <c r="B31" s="133"/>
      <c r="C31" s="133"/>
      <c r="D31" s="153"/>
      <c r="E31" s="133"/>
      <c r="F31" s="133"/>
      <c r="G31" s="133"/>
      <c r="H31" s="133"/>
      <c r="I31" s="133"/>
      <c r="J31" s="133"/>
    </row>
    <row r="32" spans="1:10" x14ac:dyDescent="0.25">
      <c r="A32" s="139"/>
      <c r="B32" s="139"/>
      <c r="C32" s="139"/>
      <c r="D32" s="154"/>
      <c r="E32" s="139"/>
      <c r="F32" s="139"/>
      <c r="G32" s="139"/>
    </row>
    <row r="33" spans="2:3" x14ac:dyDescent="0.25">
      <c r="B33" s="138"/>
    </row>
    <row r="41" spans="2:3" x14ac:dyDescent="0.25">
      <c r="C41" s="140"/>
    </row>
    <row r="43" spans="2:3" x14ac:dyDescent="0.25">
      <c r="C43" s="141"/>
    </row>
    <row r="46" spans="2:3" x14ac:dyDescent="0.25">
      <c r="B46" s="143"/>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ColWidth="9.140625"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97</v>
      </c>
    </row>
    <row r="6" spans="2:3" x14ac:dyDescent="0.3">
      <c r="B6" s="96" t="s">
        <v>219</v>
      </c>
      <c r="C6" s="31" t="s">
        <v>220</v>
      </c>
    </row>
    <row r="7" spans="2:3" ht="56.25" customHeight="1" x14ac:dyDescent="0.3">
      <c r="B7" s="97" t="s">
        <v>304</v>
      </c>
      <c r="C7" s="31" t="s">
        <v>338</v>
      </c>
    </row>
    <row r="8" spans="2:3" x14ac:dyDescent="0.3">
      <c r="B8" s="98" t="s">
        <v>305</v>
      </c>
      <c r="C8" s="31" t="s">
        <v>306</v>
      </c>
    </row>
    <row r="9" spans="2:3" ht="30" x14ac:dyDescent="0.3">
      <c r="B9" s="97" t="s">
        <v>226</v>
      </c>
      <c r="C9" s="31" t="s">
        <v>337</v>
      </c>
    </row>
    <row r="10" spans="2:3" x14ac:dyDescent="0.3">
      <c r="B10" s="98" t="s">
        <v>217</v>
      </c>
      <c r="C10" s="31" t="s">
        <v>218</v>
      </c>
    </row>
    <row r="12" spans="2:3" x14ac:dyDescent="0.3">
      <c r="B12" s="25" t="s">
        <v>24</v>
      </c>
    </row>
    <row r="13" spans="2:3" x14ac:dyDescent="0.3">
      <c r="B13" s="93" t="s">
        <v>25</v>
      </c>
    </row>
    <row r="14" spans="2:3" x14ac:dyDescent="0.3">
      <c r="B14" s="94" t="s">
        <v>219</v>
      </c>
    </row>
    <row r="15" spans="2:3" x14ac:dyDescent="0.3">
      <c r="B15" s="88" t="s">
        <v>225</v>
      </c>
    </row>
    <row r="16" spans="2:3" x14ac:dyDescent="0.3">
      <c r="B16" s="95" t="s">
        <v>221</v>
      </c>
    </row>
    <row r="17" spans="2:4" x14ac:dyDescent="0.3">
      <c r="B17" s="25"/>
    </row>
    <row r="18" spans="2:4" x14ac:dyDescent="0.3">
      <c r="B18" s="2" t="s">
        <v>66</v>
      </c>
    </row>
    <row r="19" spans="2:4" ht="19.5" customHeight="1" x14ac:dyDescent="0.3">
      <c r="B19" s="2" t="s">
        <v>222</v>
      </c>
    </row>
    <row r="20" spans="2:4" x14ac:dyDescent="0.3">
      <c r="B20" s="91" t="s">
        <v>227</v>
      </c>
    </row>
    <row r="21" spans="2:4" x14ac:dyDescent="0.3">
      <c r="B21" s="91" t="s">
        <v>228</v>
      </c>
    </row>
    <row r="22" spans="2:4" ht="25.5" customHeight="1" x14ac:dyDescent="0.3">
      <c r="B22" s="90" t="s">
        <v>99</v>
      </c>
    </row>
    <row r="23" spans="2:4" ht="10.5" customHeight="1" x14ac:dyDescent="0.3"/>
    <row r="24" spans="2:4" ht="24.75" customHeight="1" x14ac:dyDescent="0.3">
      <c r="B24" s="91" t="s">
        <v>223</v>
      </c>
      <c r="C24" s="91"/>
      <c r="D24" s="91"/>
    </row>
    <row r="25" spans="2:4" ht="26.25" customHeight="1" x14ac:dyDescent="0.3">
      <c r="B25" s="91" t="s">
        <v>316</v>
      </c>
      <c r="C25" s="91"/>
      <c r="D25" s="91"/>
    </row>
    <row r="26" spans="2:4" ht="32.25" customHeight="1" x14ac:dyDescent="0.3">
      <c r="B26" s="165" t="s">
        <v>224</v>
      </c>
      <c r="C26" s="165"/>
      <c r="D26" s="165"/>
    </row>
    <row r="28" spans="2:4" x14ac:dyDescent="0.3">
      <c r="B28" s="2" t="s">
        <v>98</v>
      </c>
    </row>
    <row r="32" spans="2:4" x14ac:dyDescent="0.3">
      <c r="B32" s="25"/>
    </row>
    <row r="33" spans="2:2" x14ac:dyDescent="0.3">
      <c r="B33" s="92"/>
    </row>
  </sheetData>
  <customSheetViews>
    <customSheetView guid="{3250474E-A41C-4808-AEA4-8D19D94551E7}" showGridLines="0" fitToPage="1">
      <selection activeCell="C6" sqref="C6"/>
      <pageMargins left="0.70866141732283472" right="0.70866141732283472" top="0.74803149606299213" bottom="0.74803149606299213" header="0.31496062992125984" footer="0.31496062992125984"/>
      <pageSetup paperSize="9" scale="65" orientation="portrait" r:id="rId1"/>
    </customSheetView>
    <customSheetView guid="{E700444E-2519-4135-AF31-EB65793B637D}" showGridLines="0" fitToPage="1">
      <selection activeCell="C6" sqref="C6"/>
      <pageMargins left="0.70866141732283472" right="0.70866141732283472" top="0.74803149606299213" bottom="0.74803149606299213" header="0.31496062992125984" footer="0.31496062992125984"/>
      <pageSetup paperSize="9" scale="65" orientation="portrait" r:id="rId2"/>
    </customSheetView>
    <customSheetView guid="{73FFB38E-336D-4098-A197-B8A047FEE34D}" showGridLines="0" fitToPage="1">
      <selection activeCell="C6" sqref="C6"/>
      <pageMargins left="0.70866141732283472" right="0.70866141732283472" top="0.74803149606299213" bottom="0.74803149606299213" header="0.31496062992125984" footer="0.31496062992125984"/>
      <pageSetup paperSize="9" scale="65" orientation="portrait" r:id="rId3"/>
    </customSheetView>
  </customSheetViews>
  <mergeCells count="1">
    <mergeCell ref="B26:D26"/>
  </mergeCells>
  <pageMargins left="0.70866141732283472" right="0.70866141732283472" top="0.74803149606299213" bottom="0.74803149606299213" header="0.31496062992125984" footer="0.31496062992125984"/>
  <pageSetup paperSize="9" scale="65"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activeCell="B2" sqref="B2:F3"/>
    </sheetView>
  </sheetViews>
  <sheetFormatPr defaultColWidth="9.140625"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9" t="s">
        <v>377</v>
      </c>
      <c r="C2" s="170"/>
      <c r="D2" s="170"/>
      <c r="E2" s="170"/>
      <c r="F2" s="171"/>
      <c r="Z2" s="26" t="s">
        <v>81</v>
      </c>
    </row>
    <row r="3" spans="2:26" ht="24.75" customHeight="1" x14ac:dyDescent="0.3">
      <c r="B3" s="172"/>
      <c r="C3" s="173"/>
      <c r="D3" s="173"/>
      <c r="E3" s="173"/>
      <c r="F3" s="174"/>
    </row>
    <row r="4" spans="2:26" ht="18" customHeight="1" x14ac:dyDescent="0.3">
      <c r="B4" s="25" t="s">
        <v>80</v>
      </c>
      <c r="C4" s="27"/>
      <c r="D4" s="27"/>
      <c r="E4" s="27"/>
      <c r="F4" s="27"/>
    </row>
    <row r="5" spans="2:26" ht="24.75" customHeight="1" x14ac:dyDescent="0.3">
      <c r="B5" s="177"/>
      <c r="C5" s="178"/>
      <c r="D5" s="178"/>
      <c r="E5" s="178"/>
      <c r="F5" s="179"/>
    </row>
    <row r="6" spans="2:26" ht="13.5" customHeight="1" x14ac:dyDescent="0.3">
      <c r="B6" s="27"/>
      <c r="C6" s="27"/>
      <c r="D6" s="27"/>
      <c r="E6" s="27"/>
      <c r="F6" s="27"/>
    </row>
    <row r="7" spans="2:26" x14ac:dyDescent="0.3">
      <c r="B7" s="25" t="s">
        <v>50</v>
      </c>
    </row>
    <row r="8" spans="2:26" x14ac:dyDescent="0.3">
      <c r="B8" s="183" t="s">
        <v>27</v>
      </c>
      <c r="C8" s="184"/>
      <c r="D8" s="175" t="s">
        <v>30</v>
      </c>
      <c r="E8" s="175"/>
      <c r="F8" s="175"/>
    </row>
    <row r="9" spans="2:26" ht="38.25" customHeight="1" x14ac:dyDescent="0.3">
      <c r="B9" s="185" t="s">
        <v>355</v>
      </c>
      <c r="C9" s="186"/>
      <c r="D9" s="176" t="s">
        <v>375</v>
      </c>
      <c r="E9" s="176"/>
      <c r="F9" s="176"/>
    </row>
    <row r="10" spans="2:26" ht="65.25" customHeight="1" x14ac:dyDescent="0.3">
      <c r="B10" s="185" t="s">
        <v>226</v>
      </c>
      <c r="C10" s="186"/>
      <c r="D10" s="177" t="s">
        <v>343</v>
      </c>
      <c r="E10" s="178"/>
      <c r="F10" s="179"/>
    </row>
    <row r="11" spans="2:26" ht="39.75" customHeight="1" x14ac:dyDescent="0.3">
      <c r="B11" s="185" t="s">
        <v>367</v>
      </c>
      <c r="C11" s="186"/>
      <c r="D11" s="180" t="s">
        <v>371</v>
      </c>
      <c r="E11" s="181"/>
      <c r="F11" s="182"/>
    </row>
    <row r="12" spans="2:26" ht="22.5" customHeight="1" x14ac:dyDescent="0.3">
      <c r="B12" s="166"/>
      <c r="C12" s="167"/>
      <c r="D12" s="168"/>
      <c r="E12" s="168"/>
      <c r="F12" s="168"/>
    </row>
    <row r="13" spans="2:26" ht="22.5" customHeight="1" x14ac:dyDescent="0.3">
      <c r="B13" s="166"/>
      <c r="C13" s="167"/>
      <c r="D13" s="168"/>
      <c r="E13" s="168"/>
      <c r="F13" s="168"/>
    </row>
    <row r="14" spans="2:26" ht="22.5" customHeight="1" x14ac:dyDescent="0.3">
      <c r="B14" s="166"/>
      <c r="C14" s="167"/>
      <c r="D14" s="168"/>
      <c r="E14" s="168"/>
      <c r="F14" s="168"/>
    </row>
    <row r="15" spans="2:26" ht="22.5" customHeight="1" x14ac:dyDescent="0.3">
      <c r="B15" s="166"/>
      <c r="C15" s="167"/>
      <c r="D15" s="168"/>
      <c r="E15" s="168"/>
      <c r="F15" s="168"/>
    </row>
    <row r="16" spans="2:26" ht="22.5" customHeight="1" x14ac:dyDescent="0.3">
      <c r="B16" s="166"/>
      <c r="C16" s="167"/>
      <c r="D16" s="168"/>
      <c r="E16" s="168"/>
      <c r="F16" s="168"/>
    </row>
    <row r="17" spans="2:11" ht="22.5" customHeight="1" x14ac:dyDescent="0.3">
      <c r="B17" s="166"/>
      <c r="C17" s="167"/>
      <c r="D17" s="168"/>
      <c r="E17" s="168"/>
      <c r="F17" s="168"/>
    </row>
    <row r="18" spans="2:11" ht="22.5" customHeight="1" x14ac:dyDescent="0.3">
      <c r="B18" s="166"/>
      <c r="C18" s="167"/>
      <c r="D18" s="168"/>
      <c r="E18" s="168"/>
      <c r="F18" s="168"/>
    </row>
    <row r="19" spans="2:11" ht="22.5" customHeight="1" x14ac:dyDescent="0.3">
      <c r="B19" s="166"/>
      <c r="C19" s="167"/>
      <c r="D19" s="168"/>
      <c r="E19" s="168"/>
      <c r="F19" s="168"/>
    </row>
    <row r="20" spans="2:11" ht="22.5" customHeight="1" x14ac:dyDescent="0.3">
      <c r="B20" s="166"/>
      <c r="C20" s="167"/>
      <c r="D20" s="168"/>
      <c r="E20" s="168"/>
      <c r="F20" s="168"/>
    </row>
    <row r="21" spans="2:11" ht="22.5" customHeight="1" x14ac:dyDescent="0.3">
      <c r="B21" s="166"/>
      <c r="C21" s="167"/>
      <c r="D21" s="168"/>
      <c r="E21" s="168"/>
      <c r="F21" s="168"/>
    </row>
    <row r="22" spans="2:11" ht="22.5" customHeight="1" x14ac:dyDescent="0.3">
      <c r="B22" s="166"/>
      <c r="C22" s="167"/>
      <c r="D22" s="168"/>
      <c r="E22" s="168"/>
      <c r="F22" s="168"/>
    </row>
    <row r="23" spans="2:11" ht="22.5" customHeight="1" x14ac:dyDescent="0.3">
      <c r="B23" s="166"/>
      <c r="C23" s="167"/>
      <c r="D23" s="168"/>
      <c r="E23" s="168"/>
      <c r="F23" s="168"/>
    </row>
    <row r="24" spans="2:11" ht="12.75" customHeight="1" x14ac:dyDescent="0.3">
      <c r="B24" s="28"/>
      <c r="C24" s="28"/>
      <c r="D24" s="29"/>
      <c r="E24" s="29"/>
      <c r="F24" s="29"/>
    </row>
    <row r="25" spans="2:11" x14ac:dyDescent="0.3">
      <c r="B25" s="25" t="s">
        <v>51</v>
      </c>
    </row>
    <row r="26" spans="2:11" ht="38.25" customHeight="1" x14ac:dyDescent="0.3">
      <c r="B26" s="188" t="s">
        <v>48</v>
      </c>
      <c r="C26" s="190" t="s">
        <v>27</v>
      </c>
      <c r="D26" s="190" t="s">
        <v>28</v>
      </c>
      <c r="E26" s="190" t="s">
        <v>30</v>
      </c>
      <c r="F26" s="188" t="s">
        <v>31</v>
      </c>
      <c r="G26" s="187" t="s">
        <v>101</v>
      </c>
      <c r="H26" s="187"/>
      <c r="I26" s="187"/>
      <c r="J26" s="187"/>
      <c r="K26" s="187"/>
    </row>
    <row r="27" spans="2:11" x14ac:dyDescent="0.3">
      <c r="B27" s="189"/>
      <c r="C27" s="191"/>
      <c r="D27" s="191"/>
      <c r="E27" s="191"/>
      <c r="F27" s="189"/>
      <c r="G27" s="64" t="s">
        <v>102</v>
      </c>
      <c r="H27" s="64" t="s">
        <v>103</v>
      </c>
      <c r="I27" s="64" t="s">
        <v>104</v>
      </c>
      <c r="J27" s="64" t="s">
        <v>105</v>
      </c>
      <c r="K27" s="64" t="s">
        <v>106</v>
      </c>
    </row>
    <row r="28" spans="2:11" ht="45" x14ac:dyDescent="0.3">
      <c r="B28" s="162" t="s">
        <v>355</v>
      </c>
      <c r="C28" s="31" t="s">
        <v>376</v>
      </c>
      <c r="D28" s="30" t="s">
        <v>29</v>
      </c>
      <c r="E28" s="31" t="s">
        <v>378</v>
      </c>
      <c r="F28" s="30" t="s">
        <v>158</v>
      </c>
      <c r="G28" s="65"/>
      <c r="H28" s="65"/>
      <c r="I28" s="65"/>
      <c r="J28" s="65"/>
      <c r="K28" s="66"/>
    </row>
    <row r="29" spans="2:11" ht="27.75" customHeight="1" x14ac:dyDescent="0.3">
      <c r="B29" s="162">
        <v>1</v>
      </c>
      <c r="C29" s="31" t="s">
        <v>226</v>
      </c>
      <c r="D29" s="30" t="s">
        <v>81</v>
      </c>
      <c r="E29" s="31" t="s">
        <v>364</v>
      </c>
      <c r="F29" s="30"/>
      <c r="G29" s="65">
        <f>'Option 1'!$C$4</f>
        <v>-0.29090522147970266</v>
      </c>
      <c r="H29" s="65">
        <f>'Option 1'!$C$5</f>
        <v>-0.31969643447957957</v>
      </c>
      <c r="I29" s="65">
        <f>'Option 1'!$C$6</f>
        <v>-0.32311414359118457</v>
      </c>
      <c r="J29" s="65">
        <f>'Option 1'!C7</f>
        <v>-0.30329437978446355</v>
      </c>
      <c r="K29" s="66"/>
    </row>
    <row r="30" spans="2:11" ht="75" x14ac:dyDescent="0.3">
      <c r="B30" s="162" t="s">
        <v>366</v>
      </c>
      <c r="C30" s="160" t="str">
        <f>D11</f>
        <v>Sensitivity Analysis of the adopted Baseline option (New 33/11kV S/S in Rugby) in the event that its implementation costs (and related I&amp;M costs) increased by around 10%</v>
      </c>
      <c r="D30" s="161"/>
      <c r="E30" s="160" t="s">
        <v>370</v>
      </c>
      <c r="F30" s="161"/>
      <c r="G30" s="163">
        <f>'Option 1 (i)'!$C4</f>
        <v>1.5211501425854822E-2</v>
      </c>
      <c r="H30" s="163">
        <f>'Option 1 (i)'!$C5</f>
        <v>5.4514594750932753E-2</v>
      </c>
      <c r="I30" s="163">
        <f>'Option 1 (i)'!$C6</f>
        <v>9.789658800772931E-2</v>
      </c>
      <c r="J30" s="163">
        <f>'Option 1 (i)'!$C7</f>
        <v>0.16711664361133768</v>
      </c>
      <c r="K30" s="161"/>
    </row>
    <row r="31" spans="2:11" ht="27.75" customHeight="1" x14ac:dyDescent="0.3">
      <c r="B31" s="162">
        <v>2</v>
      </c>
      <c r="C31" s="30"/>
      <c r="D31" s="30"/>
      <c r="E31" s="31"/>
      <c r="F31" s="30"/>
      <c r="G31" s="65"/>
      <c r="H31" s="65"/>
      <c r="I31" s="65"/>
      <c r="J31" s="65"/>
      <c r="K31" s="30"/>
    </row>
    <row r="32" spans="2:11" ht="27.75" customHeight="1" x14ac:dyDescent="0.3">
      <c r="B32" s="162">
        <v>3</v>
      </c>
      <c r="C32" s="30"/>
      <c r="D32" s="30"/>
      <c r="E32" s="31"/>
      <c r="F32" s="30"/>
      <c r="G32" s="65"/>
      <c r="H32" s="65"/>
      <c r="I32" s="65"/>
      <c r="J32" s="65"/>
      <c r="K32" s="30"/>
    </row>
    <row r="33" spans="2:11" ht="27.75" customHeight="1" x14ac:dyDescent="0.3">
      <c r="B33" s="162">
        <v>4</v>
      </c>
      <c r="C33" s="30"/>
      <c r="D33" s="30"/>
      <c r="E33" s="31"/>
      <c r="F33" s="30"/>
      <c r="G33" s="65"/>
      <c r="H33" s="65"/>
      <c r="I33" s="65"/>
      <c r="J33" s="65"/>
      <c r="K33" s="30"/>
    </row>
    <row r="38" spans="2:11" x14ac:dyDescent="0.3">
      <c r="B38" s="2" t="s">
        <v>107</v>
      </c>
    </row>
  </sheetData>
  <customSheetViews>
    <customSheetView guid="{3250474E-A41C-4808-AEA4-8D19D94551E7}" scale="80" showGridLines="0">
      <pane ySplit="3" topLeftCell="A19" activePane="bottomLeft" state="frozen"/>
      <selection pane="bottomLeft" activeCell="E30" sqref="E30"/>
      <pageMargins left="0.7" right="0.7" top="0.75" bottom="0.75" header="0.3" footer="0.3"/>
    </customSheetView>
    <customSheetView guid="{E700444E-2519-4135-AF31-EB65793B637D}" scale="80" showGridLines="0">
      <pane ySplit="3" topLeftCell="A4" activePane="bottomLeft" state="frozen"/>
      <selection pane="bottomLeft" activeCell="F45" sqref="F45"/>
      <pageMargins left="0.7" right="0.7" top="0.75" bottom="0.75" header="0.3" footer="0.3"/>
    </customSheetView>
    <customSheetView guid="{73FFB38E-336D-4098-A197-B8A047FEE34D}" scale="80" showGridLines="0">
      <pane ySplit="3" topLeftCell="A4" activePane="bottomLeft" state="frozen"/>
      <selection pane="bottomLeft" activeCell="E32" sqref="E32"/>
      <pageMargins left="0.7" right="0.7" top="0.75" bottom="0.75" header="0.3" footer="0.3"/>
    </customSheetView>
  </customSheetViews>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F29">
    <cfRule type="expression" dxfId="10" priority="11">
      <formula>$D28="adopted"</formula>
    </cfRule>
  </conditionalFormatting>
  <conditionalFormatting sqref="B31:F33 B30:D30 F30">
    <cfRule type="expression" dxfId="9" priority="10">
      <formula>$D30="adopted"</formula>
    </cfRule>
  </conditionalFormatting>
  <conditionalFormatting sqref="D30:D33">
    <cfRule type="expression" dxfId="8" priority="9">
      <formula>$D30="adopted"</formula>
    </cfRule>
  </conditionalFormatting>
  <conditionalFormatting sqref="G28:K29">
    <cfRule type="expression" dxfId="7" priority="8">
      <formula>$D28="adopted"</formula>
    </cfRule>
  </conditionalFormatting>
  <conditionalFormatting sqref="G30:K33">
    <cfRule type="expression" dxfId="6" priority="7">
      <formula>$D30="adopted"</formula>
    </cfRule>
  </conditionalFormatting>
  <conditionalFormatting sqref="G30:J33">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G30:J33">
    <cfRule type="expression" dxfId="1" priority="2">
      <formula>$D30="adopted"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ColWidth="9.140625"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64">
        <v>4.8300000000000003E-2</v>
      </c>
      <c r="D3" s="111" t="s">
        <v>296</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206</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92" t="s">
        <v>75</v>
      </c>
      <c r="C13" s="193"/>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94"/>
      <c r="C14" s="195"/>
      <c r="D14" s="42" t="s">
        <v>108</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96" t="s">
        <v>329</v>
      </c>
      <c r="C15" s="41" t="s">
        <v>322</v>
      </c>
      <c r="D15" s="127">
        <v>1.3408686121386491</v>
      </c>
      <c r="E15" s="21"/>
      <c r="F15" s="70" t="s">
        <v>91</v>
      </c>
      <c r="G15" s="38"/>
      <c r="H15" s="38"/>
      <c r="I15" s="76"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96"/>
      <c r="C16" s="41" t="s">
        <v>323</v>
      </c>
      <c r="D16" s="127">
        <v>1.3004251926654264</v>
      </c>
      <c r="E16" s="83"/>
      <c r="F16" s="71" t="s">
        <v>156</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96"/>
      <c r="C17" s="41" t="s">
        <v>324</v>
      </c>
      <c r="D17" s="127">
        <v>1.2670349113192076</v>
      </c>
      <c r="E17" s="83"/>
      <c r="F17" s="70" t="s">
        <v>209</v>
      </c>
      <c r="G17" s="72"/>
      <c r="H17" s="72"/>
      <c r="I17" s="79" t="s">
        <v>203</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96"/>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96"/>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96"/>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96"/>
      <c r="C21" s="41" t="s">
        <v>252</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96"/>
      <c r="C22" s="41" t="s">
        <v>253</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96"/>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96"/>
      <c r="C24" s="41" t="s">
        <v>108</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249</v>
      </c>
      <c r="E28" s="74"/>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3"/>
    </row>
    <row r="33" spans="2:5" ht="47.25" customHeight="1" x14ac:dyDescent="0.3">
      <c r="D33" s="108" t="s">
        <v>292</v>
      </c>
    </row>
    <row r="34" spans="2:5" x14ac:dyDescent="0.3">
      <c r="B34" s="113" t="s">
        <v>246</v>
      </c>
      <c r="C34" s="20" t="s">
        <v>252</v>
      </c>
      <c r="D34" s="20">
        <f>0.58982*1000</f>
        <v>589.82000000000005</v>
      </c>
      <c r="E34" s="20" t="s">
        <v>293</v>
      </c>
    </row>
    <row r="35" spans="2:5" x14ac:dyDescent="0.3">
      <c r="B35" s="113" t="s">
        <v>247</v>
      </c>
      <c r="C35" s="20" t="s">
        <v>253</v>
      </c>
      <c r="D35" s="73">
        <f>D34-$D$78</f>
        <v>575.32450000000006</v>
      </c>
    </row>
    <row r="36" spans="2:5" x14ac:dyDescent="0.3">
      <c r="B36" s="113" t="s">
        <v>248</v>
      </c>
      <c r="C36" s="20" t="s">
        <v>74</v>
      </c>
      <c r="D36" s="73">
        <f t="shared" ref="D36:D73" si="2">D35-$D$78</f>
        <v>560.82900000000006</v>
      </c>
    </row>
    <row r="37" spans="2:5" x14ac:dyDescent="0.3">
      <c r="C37" s="20" t="s">
        <v>108</v>
      </c>
      <c r="D37" s="73">
        <f t="shared" si="2"/>
        <v>546.33350000000007</v>
      </c>
    </row>
    <row r="38" spans="2:5" x14ac:dyDescent="0.3">
      <c r="C38" s="20" t="s">
        <v>254</v>
      </c>
      <c r="D38" s="73">
        <f t="shared" si="2"/>
        <v>531.83800000000008</v>
      </c>
    </row>
    <row r="39" spans="2:5" x14ac:dyDescent="0.3">
      <c r="C39" s="20" t="s">
        <v>255</v>
      </c>
      <c r="D39" s="73">
        <f t="shared" si="2"/>
        <v>517.34250000000009</v>
      </c>
    </row>
    <row r="40" spans="2:5" x14ac:dyDescent="0.3">
      <c r="C40" s="20" t="s">
        <v>256</v>
      </c>
      <c r="D40" s="73">
        <f t="shared" si="2"/>
        <v>502.84700000000009</v>
      </c>
    </row>
    <row r="41" spans="2:5" x14ac:dyDescent="0.3">
      <c r="C41" s="20" t="s">
        <v>257</v>
      </c>
      <c r="D41" s="73">
        <f t="shared" si="2"/>
        <v>488.3515000000001</v>
      </c>
    </row>
    <row r="42" spans="2:5" x14ac:dyDescent="0.3">
      <c r="C42" s="20" t="s">
        <v>258</v>
      </c>
      <c r="D42" s="73">
        <f t="shared" si="2"/>
        <v>473.85600000000011</v>
      </c>
    </row>
    <row r="43" spans="2:5" x14ac:dyDescent="0.3">
      <c r="C43" s="20" t="s">
        <v>259</v>
      </c>
      <c r="D43" s="73">
        <f t="shared" si="2"/>
        <v>459.36050000000012</v>
      </c>
    </row>
    <row r="44" spans="2:5" x14ac:dyDescent="0.3">
      <c r="C44" s="20" t="s">
        <v>260</v>
      </c>
      <c r="D44" s="73">
        <f t="shared" si="2"/>
        <v>444.86500000000012</v>
      </c>
    </row>
    <row r="45" spans="2:5" x14ac:dyDescent="0.3">
      <c r="C45" s="20" t="s">
        <v>261</v>
      </c>
      <c r="D45" s="73">
        <f t="shared" si="2"/>
        <v>430.36950000000013</v>
      </c>
    </row>
    <row r="46" spans="2:5" x14ac:dyDescent="0.3">
      <c r="C46" s="20" t="s">
        <v>262</v>
      </c>
      <c r="D46" s="73">
        <f t="shared" si="2"/>
        <v>415.87400000000014</v>
      </c>
    </row>
    <row r="47" spans="2:5" x14ac:dyDescent="0.3">
      <c r="C47" s="20" t="s">
        <v>263</v>
      </c>
      <c r="D47" s="73">
        <f t="shared" si="2"/>
        <v>401.37850000000014</v>
      </c>
    </row>
    <row r="48" spans="2:5" x14ac:dyDescent="0.3">
      <c r="C48" s="20" t="s">
        <v>264</v>
      </c>
      <c r="D48" s="73">
        <f t="shared" si="2"/>
        <v>386.88300000000015</v>
      </c>
    </row>
    <row r="49" spans="3:4" x14ac:dyDescent="0.3">
      <c r="C49" s="20" t="s">
        <v>265</v>
      </c>
      <c r="D49" s="73">
        <f t="shared" si="2"/>
        <v>372.38750000000016</v>
      </c>
    </row>
    <row r="50" spans="3:4" x14ac:dyDescent="0.3">
      <c r="C50" s="20" t="s">
        <v>266</v>
      </c>
      <c r="D50" s="73">
        <f t="shared" si="2"/>
        <v>357.89200000000017</v>
      </c>
    </row>
    <row r="51" spans="3:4" x14ac:dyDescent="0.3">
      <c r="C51" s="20" t="s">
        <v>267</v>
      </c>
      <c r="D51" s="73">
        <f t="shared" si="2"/>
        <v>343.39650000000017</v>
      </c>
    </row>
    <row r="52" spans="3:4" x14ac:dyDescent="0.3">
      <c r="C52" s="20" t="s">
        <v>268</v>
      </c>
      <c r="D52" s="73">
        <f t="shared" si="2"/>
        <v>328.90100000000018</v>
      </c>
    </row>
    <row r="53" spans="3:4" x14ac:dyDescent="0.3">
      <c r="C53" s="20" t="s">
        <v>269</v>
      </c>
      <c r="D53" s="73">
        <f t="shared" si="2"/>
        <v>314.40550000000019</v>
      </c>
    </row>
    <row r="54" spans="3:4" x14ac:dyDescent="0.3">
      <c r="C54" s="20" t="s">
        <v>270</v>
      </c>
      <c r="D54" s="73">
        <f t="shared" si="2"/>
        <v>299.9100000000002</v>
      </c>
    </row>
    <row r="55" spans="3:4" x14ac:dyDescent="0.3">
      <c r="C55" s="20" t="s">
        <v>271</v>
      </c>
      <c r="D55" s="73">
        <f t="shared" si="2"/>
        <v>285.4145000000002</v>
      </c>
    </row>
    <row r="56" spans="3:4" x14ac:dyDescent="0.3">
      <c r="C56" s="20" t="s">
        <v>272</v>
      </c>
      <c r="D56" s="73">
        <f t="shared" si="2"/>
        <v>270.91900000000021</v>
      </c>
    </row>
    <row r="57" spans="3:4" x14ac:dyDescent="0.3">
      <c r="C57" s="20" t="s">
        <v>273</v>
      </c>
      <c r="D57" s="73">
        <f t="shared" si="2"/>
        <v>256.42350000000022</v>
      </c>
    </row>
    <row r="58" spans="3:4" x14ac:dyDescent="0.3">
      <c r="C58" s="20" t="s">
        <v>274</v>
      </c>
      <c r="D58" s="73">
        <f t="shared" si="2"/>
        <v>241.92800000000022</v>
      </c>
    </row>
    <row r="59" spans="3:4" x14ac:dyDescent="0.3">
      <c r="C59" s="20" t="s">
        <v>275</v>
      </c>
      <c r="D59" s="73">
        <f t="shared" si="2"/>
        <v>227.43250000000023</v>
      </c>
    </row>
    <row r="60" spans="3:4" x14ac:dyDescent="0.3">
      <c r="C60" s="20" t="s">
        <v>276</v>
      </c>
      <c r="D60" s="73">
        <f t="shared" si="2"/>
        <v>212.93700000000024</v>
      </c>
    </row>
    <row r="61" spans="3:4" x14ac:dyDescent="0.3">
      <c r="C61" s="20" t="s">
        <v>277</v>
      </c>
      <c r="D61" s="73">
        <f t="shared" si="2"/>
        <v>198.44150000000025</v>
      </c>
    </row>
    <row r="62" spans="3:4" x14ac:dyDescent="0.3">
      <c r="C62" s="20" t="s">
        <v>278</v>
      </c>
      <c r="D62" s="73">
        <f t="shared" si="2"/>
        <v>183.94600000000025</v>
      </c>
    </row>
    <row r="63" spans="3:4" x14ac:dyDescent="0.3">
      <c r="C63" s="20" t="s">
        <v>279</v>
      </c>
      <c r="D63" s="73">
        <f t="shared" si="2"/>
        <v>169.45050000000026</v>
      </c>
    </row>
    <row r="64" spans="3:4" x14ac:dyDescent="0.3">
      <c r="C64" s="20" t="s">
        <v>280</v>
      </c>
      <c r="D64" s="73">
        <f t="shared" si="2"/>
        <v>154.95500000000027</v>
      </c>
    </row>
    <row r="65" spans="3:5" x14ac:dyDescent="0.3">
      <c r="C65" s="20" t="s">
        <v>281</v>
      </c>
      <c r="D65" s="73">
        <f t="shared" si="2"/>
        <v>140.45950000000028</v>
      </c>
    </row>
    <row r="66" spans="3:5" x14ac:dyDescent="0.3">
      <c r="C66" s="20" t="s">
        <v>282</v>
      </c>
      <c r="D66" s="73">
        <f t="shared" si="2"/>
        <v>125.96400000000027</v>
      </c>
    </row>
    <row r="67" spans="3:5" x14ac:dyDescent="0.3">
      <c r="C67" s="20" t="s">
        <v>283</v>
      </c>
      <c r="D67" s="73">
        <f t="shared" si="2"/>
        <v>111.46850000000026</v>
      </c>
    </row>
    <row r="68" spans="3:5" x14ac:dyDescent="0.3">
      <c r="C68" s="20" t="s">
        <v>284</v>
      </c>
      <c r="D68" s="73">
        <f t="shared" si="2"/>
        <v>96.973000000000255</v>
      </c>
    </row>
    <row r="69" spans="3:5" x14ac:dyDescent="0.3">
      <c r="C69" s="20" t="s">
        <v>285</v>
      </c>
      <c r="D69" s="73">
        <f t="shared" si="2"/>
        <v>82.477500000000248</v>
      </c>
    </row>
    <row r="70" spans="3:5" x14ac:dyDescent="0.3">
      <c r="C70" s="20" t="s">
        <v>286</v>
      </c>
      <c r="D70" s="73">
        <f t="shared" si="2"/>
        <v>67.982000000000241</v>
      </c>
    </row>
    <row r="71" spans="3:5" x14ac:dyDescent="0.3">
      <c r="C71" s="20" t="s">
        <v>287</v>
      </c>
      <c r="D71" s="73">
        <f t="shared" si="2"/>
        <v>53.486500000000241</v>
      </c>
    </row>
    <row r="72" spans="3:5" x14ac:dyDescent="0.3">
      <c r="C72" s="20" t="s">
        <v>288</v>
      </c>
      <c r="D72" s="73">
        <f t="shared" si="2"/>
        <v>38.991000000000241</v>
      </c>
    </row>
    <row r="73" spans="3:5" x14ac:dyDescent="0.3">
      <c r="C73" s="20" t="s">
        <v>289</v>
      </c>
      <c r="D73" s="73">
        <f t="shared" si="2"/>
        <v>24.495500000000241</v>
      </c>
    </row>
    <row r="74" spans="3:5" x14ac:dyDescent="0.3">
      <c r="C74" s="20" t="s">
        <v>290</v>
      </c>
      <c r="D74" s="73">
        <v>10</v>
      </c>
    </row>
    <row r="75" spans="3:5" x14ac:dyDescent="0.3">
      <c r="C75" s="20" t="s">
        <v>291</v>
      </c>
      <c r="D75" s="73">
        <f>D73-D78</f>
        <v>10.00000000000024</v>
      </c>
      <c r="E75" s="20" t="s">
        <v>294</v>
      </c>
    </row>
    <row r="78" spans="3:5" x14ac:dyDescent="0.3">
      <c r="D78" s="109">
        <f>(D34-D74)/40</f>
        <v>14.495500000000002</v>
      </c>
      <c r="E78" s="20" t="s">
        <v>295</v>
      </c>
    </row>
  </sheetData>
  <customSheetViews>
    <customSheetView guid="{3250474E-A41C-4808-AEA4-8D19D94551E7}"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1"/>
    </customSheetView>
    <customSheetView guid="{E700444E-2519-4135-AF31-EB65793B637D}"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2"/>
    </customSheetView>
    <customSheetView guid="{73FFB38E-336D-4098-A197-B8A047FEE34D}" scale="90" showGridLines="0" fitToPage="1">
      <selection activeCell="C3" sqref="C3"/>
      <pageMargins left="0.70866141732283472" right="0.70866141732283472" top="0.74803149606299213" bottom="0.74803149606299213" header="0.31496062992125984" footer="0.31496062992125984"/>
      <pageSetup paperSize="9" scale="13" orientation="portrait" r:id="rId3"/>
    </customSheetView>
  </customSheetViews>
  <mergeCells count="2">
    <mergeCell ref="B13:C14"/>
    <mergeCell ref="B15:B24"/>
  </mergeCells>
  <dataValidations disablePrompts="1" count="1">
    <dataValidation type="list" allowBlank="1" showInputMessage="1" showErrorMessage="1" sqref="G34">
      <formula1>$D$34:$D$47</formula1>
    </dataValidation>
  </dataValidations>
  <hyperlinks>
    <hyperlink ref="F15" r:id="rId4" display="https://www.gov.uk/carbon-valuation "/>
    <hyperlink ref="F16" r:id="rId5" display="http://www.hse.gov.uk/risk/theory/alarpcheck.htm   "/>
    <hyperlink ref="F17" r:id="rId6"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7"/>
  <drawing r:id="rId8"/>
  <legacyDrawing r:id="rId9"/>
  <mc:AlternateContent xmlns:mc="http://schemas.openxmlformats.org/markup-compatibility/2006">
    <mc:Choice Requires="x14">
      <controls>
        <mc:AlternateContent xmlns:mc="http://schemas.openxmlformats.org/markup-compatibility/2006">
          <mc:Choice Requires="x14">
            <control shapeId="4097" r:id="rId10"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pane="topRight" activeCell="C1" sqref="C1"/>
      <selection pane="bottomLeft" activeCell="A7" sqref="A7"/>
      <selection pane="bottomRight" activeCell="K11" sqref="K11"/>
    </sheetView>
  </sheetViews>
  <sheetFormatPr defaultColWidth="9.140625"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01" t="s">
        <v>11</v>
      </c>
      <c r="B7" s="61" t="s">
        <v>175</v>
      </c>
      <c r="C7" s="60"/>
      <c r="D7" s="61" t="s">
        <v>40</v>
      </c>
      <c r="E7" s="62">
        <v>-3.8269878128534978</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02"/>
      <c r="B8" s="61" t="s">
        <v>160</v>
      </c>
      <c r="C8" s="60"/>
      <c r="D8" s="61" t="s">
        <v>40</v>
      </c>
      <c r="E8" s="62">
        <v>0</v>
      </c>
      <c r="F8" s="62">
        <v>-1.6024583341911217E-2</v>
      </c>
      <c r="G8" s="62">
        <v>-1.6054283790929359E-2</v>
      </c>
      <c r="H8" s="62">
        <v>-1.6022089620469627E-2</v>
      </c>
      <c r="I8" s="62">
        <v>-1.5998622214962632E-2</v>
      </c>
      <c r="J8" s="62">
        <v>-1.5983490423968648E-2</v>
      </c>
      <c r="K8" s="62">
        <v>-1.5969604131249201E-2</v>
      </c>
      <c r="L8" s="62">
        <v>-1.5943703230240264E-2</v>
      </c>
      <c r="M8" s="62">
        <v>-1.6E-2</v>
      </c>
      <c r="N8" s="62">
        <v>-1.6E-2</v>
      </c>
      <c r="O8" s="62">
        <v>-1.6E-2</v>
      </c>
      <c r="P8" s="62">
        <v>-1.6E-2</v>
      </c>
      <c r="Q8" s="62">
        <v>-1.6E-2</v>
      </c>
      <c r="R8" s="62">
        <v>-1.6E-2</v>
      </c>
      <c r="S8" s="62">
        <v>-1.6E-2</v>
      </c>
      <c r="T8" s="62">
        <v>-1.6E-2</v>
      </c>
      <c r="U8" s="62">
        <v>-1.6E-2</v>
      </c>
      <c r="V8" s="62">
        <v>-1.6E-2</v>
      </c>
      <c r="W8" s="62">
        <v>-1.6E-2</v>
      </c>
      <c r="X8" s="62">
        <v>-1.6E-2</v>
      </c>
      <c r="Y8" s="62">
        <v>-1.6E-2</v>
      </c>
      <c r="Z8" s="62">
        <v>-1.6E-2</v>
      </c>
      <c r="AA8" s="62">
        <v>-1.6E-2</v>
      </c>
      <c r="AB8" s="62">
        <v>-1.6E-2</v>
      </c>
      <c r="AC8" s="62">
        <v>-1.6E-2</v>
      </c>
      <c r="AD8" s="62">
        <v>-1.6E-2</v>
      </c>
      <c r="AE8" s="62">
        <v>-1.6E-2</v>
      </c>
      <c r="AF8" s="62">
        <v>-1.6E-2</v>
      </c>
      <c r="AG8" s="62">
        <v>-1.6E-2</v>
      </c>
      <c r="AH8" s="62">
        <v>-1.6E-2</v>
      </c>
      <c r="AI8" s="62">
        <v>-1.6E-2</v>
      </c>
      <c r="AJ8" s="62">
        <v>-1.6E-2</v>
      </c>
      <c r="AK8" s="62">
        <v>-1.6E-2</v>
      </c>
      <c r="AL8" s="62">
        <v>-1.6E-2</v>
      </c>
      <c r="AM8" s="62">
        <v>-1.6E-2</v>
      </c>
      <c r="AN8" s="62">
        <v>-1.6E-2</v>
      </c>
      <c r="AO8" s="62">
        <v>-1.6E-2</v>
      </c>
      <c r="AP8" s="62">
        <v>-1.6E-2</v>
      </c>
      <c r="AQ8" s="62">
        <v>-1.6E-2</v>
      </c>
      <c r="AR8" s="62">
        <v>-1.6E-2</v>
      </c>
      <c r="AS8" s="62">
        <v>-1.6E-2</v>
      </c>
      <c r="AT8" s="62">
        <v>-1.6E-2</v>
      </c>
      <c r="AU8" s="62">
        <v>-1.6E-2</v>
      </c>
      <c r="AV8" s="62">
        <v>-1.6E-2</v>
      </c>
      <c r="AW8" s="62">
        <v>-1.6E-2</v>
      </c>
      <c r="AX8" s="62">
        <v>-1.6E-2</v>
      </c>
      <c r="AY8" s="62">
        <v>-1.6E-2</v>
      </c>
      <c r="AZ8" s="62">
        <v>-1.6E-2</v>
      </c>
      <c r="BA8" s="62">
        <v>-1.6E-2</v>
      </c>
      <c r="BB8" s="62">
        <v>-1.6E-2</v>
      </c>
      <c r="BC8" s="62">
        <v>-1.6E-2</v>
      </c>
      <c r="BD8" s="62">
        <v>-1.6E-2</v>
      </c>
    </row>
    <row r="9" spans="1:56" x14ac:dyDescent="0.3">
      <c r="A9" s="20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0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0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03"/>
      <c r="B12" s="125" t="s">
        <v>196</v>
      </c>
      <c r="C12" s="58"/>
      <c r="D12" s="126" t="s">
        <v>40</v>
      </c>
      <c r="E12" s="59">
        <f>SUM(E7:E11)</f>
        <v>-3.8269878128534978</v>
      </c>
      <c r="F12" s="59">
        <f t="shared" ref="F12:AW12" si="0">SUM(F7:F11)</f>
        <v>-1.6024583341911217E-2</v>
      </c>
      <c r="G12" s="59">
        <f t="shared" si="0"/>
        <v>-1.6054283790929359E-2</v>
      </c>
      <c r="H12" s="59">
        <f t="shared" si="0"/>
        <v>-1.6022089620469627E-2</v>
      </c>
      <c r="I12" s="59">
        <f t="shared" si="0"/>
        <v>-1.5998622214962632E-2</v>
      </c>
      <c r="J12" s="59">
        <f t="shared" si="0"/>
        <v>-1.5983490423968648E-2</v>
      </c>
      <c r="K12" s="59">
        <f t="shared" si="0"/>
        <v>-1.5969604131249201E-2</v>
      </c>
      <c r="L12" s="59">
        <f t="shared" si="0"/>
        <v>-1.5943703230240264E-2</v>
      </c>
      <c r="M12" s="59">
        <f t="shared" si="0"/>
        <v>-1.6E-2</v>
      </c>
      <c r="N12" s="59">
        <f t="shared" si="0"/>
        <v>-1.6E-2</v>
      </c>
      <c r="O12" s="59">
        <f t="shared" si="0"/>
        <v>-1.6E-2</v>
      </c>
      <c r="P12" s="59">
        <f t="shared" si="0"/>
        <v>-1.6E-2</v>
      </c>
      <c r="Q12" s="59">
        <f t="shared" si="0"/>
        <v>-1.6E-2</v>
      </c>
      <c r="R12" s="59">
        <f t="shared" si="0"/>
        <v>-1.6E-2</v>
      </c>
      <c r="S12" s="59">
        <f t="shared" si="0"/>
        <v>-1.6E-2</v>
      </c>
      <c r="T12" s="59">
        <f t="shared" si="0"/>
        <v>-1.6E-2</v>
      </c>
      <c r="U12" s="59">
        <f t="shared" si="0"/>
        <v>-1.6E-2</v>
      </c>
      <c r="V12" s="59">
        <f t="shared" si="0"/>
        <v>-1.6E-2</v>
      </c>
      <c r="W12" s="59">
        <f t="shared" si="0"/>
        <v>-1.6E-2</v>
      </c>
      <c r="X12" s="59">
        <f t="shared" si="0"/>
        <v>-1.6E-2</v>
      </c>
      <c r="Y12" s="59">
        <f t="shared" si="0"/>
        <v>-1.6E-2</v>
      </c>
      <c r="Z12" s="59">
        <f t="shared" si="0"/>
        <v>-1.6E-2</v>
      </c>
      <c r="AA12" s="59">
        <f t="shared" si="0"/>
        <v>-1.6E-2</v>
      </c>
      <c r="AB12" s="59">
        <f t="shared" si="0"/>
        <v>-1.6E-2</v>
      </c>
      <c r="AC12" s="59">
        <f t="shared" si="0"/>
        <v>-1.6E-2</v>
      </c>
      <c r="AD12" s="59">
        <f t="shared" si="0"/>
        <v>-1.6E-2</v>
      </c>
      <c r="AE12" s="59">
        <f t="shared" si="0"/>
        <v>-1.6E-2</v>
      </c>
      <c r="AF12" s="59">
        <f t="shared" si="0"/>
        <v>-1.6E-2</v>
      </c>
      <c r="AG12" s="59">
        <f t="shared" si="0"/>
        <v>-1.6E-2</v>
      </c>
      <c r="AH12" s="59">
        <f t="shared" si="0"/>
        <v>-1.6E-2</v>
      </c>
      <c r="AI12" s="59">
        <f t="shared" si="0"/>
        <v>-1.6E-2</v>
      </c>
      <c r="AJ12" s="59">
        <f t="shared" si="0"/>
        <v>-1.6E-2</v>
      </c>
      <c r="AK12" s="59">
        <f t="shared" si="0"/>
        <v>-1.6E-2</v>
      </c>
      <c r="AL12" s="59">
        <f t="shared" si="0"/>
        <v>-1.6E-2</v>
      </c>
      <c r="AM12" s="59">
        <f t="shared" si="0"/>
        <v>-1.6E-2</v>
      </c>
      <c r="AN12" s="59">
        <f t="shared" si="0"/>
        <v>-1.6E-2</v>
      </c>
      <c r="AO12" s="59">
        <f t="shared" si="0"/>
        <v>-1.6E-2</v>
      </c>
      <c r="AP12" s="59">
        <f t="shared" si="0"/>
        <v>-1.6E-2</v>
      </c>
      <c r="AQ12" s="59">
        <f t="shared" si="0"/>
        <v>-1.6E-2</v>
      </c>
      <c r="AR12" s="59">
        <f t="shared" si="0"/>
        <v>-1.6E-2</v>
      </c>
      <c r="AS12" s="59">
        <f t="shared" si="0"/>
        <v>-1.6E-2</v>
      </c>
      <c r="AT12" s="59">
        <f t="shared" si="0"/>
        <v>-1.6E-2</v>
      </c>
      <c r="AU12" s="59">
        <f t="shared" si="0"/>
        <v>-1.6E-2</v>
      </c>
      <c r="AV12" s="59">
        <f t="shared" si="0"/>
        <v>-1.6E-2</v>
      </c>
      <c r="AW12" s="59">
        <f t="shared" si="0"/>
        <v>-1.6E-2</v>
      </c>
      <c r="AX12" s="61"/>
      <c r="AY12" s="61"/>
      <c r="AZ12" s="61"/>
      <c r="BA12" s="61"/>
      <c r="BB12" s="61"/>
      <c r="BC12" s="61"/>
      <c r="BD12" s="61"/>
    </row>
    <row r="13" spans="1:56" ht="12.75" customHeight="1" x14ac:dyDescent="0.3">
      <c r="A13" s="19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9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98"/>
      <c r="B15" s="9" t="s">
        <v>297</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98"/>
      <c r="B16" s="9" t="s">
        <v>298</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9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98"/>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98"/>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9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9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9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9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99"/>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216</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200" t="s">
        <v>307</v>
      </c>
      <c r="B29" s="4" t="s">
        <v>211</v>
      </c>
      <c r="D29" s="4" t="s">
        <v>87</v>
      </c>
      <c r="E29" s="43">
        <v>0</v>
      </c>
      <c r="F29" s="43">
        <v>0</v>
      </c>
      <c r="G29" s="43">
        <v>0</v>
      </c>
      <c r="H29" s="43">
        <v>0</v>
      </c>
      <c r="I29" s="43">
        <v>0</v>
      </c>
      <c r="J29" s="43">
        <v>0</v>
      </c>
      <c r="K29" s="43">
        <v>0</v>
      </c>
      <c r="L29" s="43">
        <v>0</v>
      </c>
      <c r="M29" s="43">
        <v>0</v>
      </c>
      <c r="N29" s="43">
        <v>0</v>
      </c>
      <c r="O29" s="43">
        <v>0</v>
      </c>
      <c r="P29" s="43">
        <v>0</v>
      </c>
      <c r="Q29" s="43">
        <v>0</v>
      </c>
      <c r="R29" s="43">
        <v>0</v>
      </c>
      <c r="S29" s="43">
        <v>0</v>
      </c>
      <c r="T29" s="43">
        <v>0</v>
      </c>
      <c r="U29" s="43">
        <v>0</v>
      </c>
      <c r="V29" s="43">
        <v>0</v>
      </c>
      <c r="W29" s="43">
        <v>0</v>
      </c>
      <c r="X29" s="43">
        <v>0</v>
      </c>
      <c r="Y29" s="43">
        <v>0</v>
      </c>
      <c r="Z29" s="43">
        <v>0</v>
      </c>
      <c r="AA29" s="43">
        <v>0</v>
      </c>
      <c r="AB29" s="43">
        <v>0</v>
      </c>
      <c r="AC29" s="43">
        <v>0</v>
      </c>
      <c r="AD29" s="43">
        <v>0</v>
      </c>
      <c r="AE29" s="43">
        <v>0</v>
      </c>
      <c r="AF29" s="43">
        <v>0</v>
      </c>
      <c r="AG29" s="43">
        <v>0</v>
      </c>
      <c r="AH29" s="43">
        <v>0</v>
      </c>
      <c r="AI29" s="43">
        <v>0</v>
      </c>
      <c r="AJ29" s="43">
        <v>0</v>
      </c>
      <c r="AK29" s="43">
        <v>0</v>
      </c>
      <c r="AL29" s="43">
        <v>0</v>
      </c>
      <c r="AM29" s="43">
        <v>0</v>
      </c>
      <c r="AN29" s="43">
        <v>0</v>
      </c>
      <c r="AO29" s="43">
        <v>0</v>
      </c>
      <c r="AP29" s="43">
        <v>0</v>
      </c>
      <c r="AQ29" s="43">
        <v>0</v>
      </c>
      <c r="AR29" s="43">
        <v>0</v>
      </c>
      <c r="AS29" s="43">
        <v>0</v>
      </c>
      <c r="AT29" s="43">
        <v>0</v>
      </c>
      <c r="AU29" s="43">
        <v>0</v>
      </c>
      <c r="AV29" s="43">
        <v>0</v>
      </c>
      <c r="AW29" s="43">
        <v>0</v>
      </c>
      <c r="AX29" s="43">
        <v>0</v>
      </c>
      <c r="AY29" s="43">
        <v>0</v>
      </c>
      <c r="AZ29" s="43">
        <v>0</v>
      </c>
      <c r="BA29" s="43">
        <v>0</v>
      </c>
      <c r="BB29" s="43">
        <v>0</v>
      </c>
      <c r="BC29" s="43">
        <v>0</v>
      </c>
      <c r="BD29" s="43">
        <v>0</v>
      </c>
    </row>
    <row r="30" spans="1:56" x14ac:dyDescent="0.3">
      <c r="A30" s="20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00"/>
      <c r="B31" s="4" t="s">
        <v>213</v>
      </c>
      <c r="D31" s="4" t="s">
        <v>208</v>
      </c>
      <c r="E31" s="43">
        <v>0</v>
      </c>
      <c r="F31" s="43">
        <v>0</v>
      </c>
      <c r="G31" s="43">
        <v>0</v>
      </c>
      <c r="H31" s="43">
        <v>0</v>
      </c>
      <c r="I31" s="43">
        <v>0</v>
      </c>
      <c r="J31" s="43">
        <v>0</v>
      </c>
      <c r="K31" s="43">
        <v>0</v>
      </c>
      <c r="L31" s="43">
        <v>0</v>
      </c>
      <c r="M31" s="43">
        <v>0</v>
      </c>
      <c r="N31" s="43">
        <v>0</v>
      </c>
      <c r="O31" s="43">
        <v>0</v>
      </c>
      <c r="P31" s="43">
        <v>0</v>
      </c>
      <c r="Q31" s="43">
        <v>0</v>
      </c>
      <c r="R31" s="43">
        <v>0</v>
      </c>
      <c r="S31" s="43">
        <v>0</v>
      </c>
      <c r="T31" s="43">
        <v>0</v>
      </c>
      <c r="U31" s="43">
        <v>0</v>
      </c>
      <c r="V31" s="43">
        <v>0</v>
      </c>
      <c r="W31" s="43">
        <v>0</v>
      </c>
      <c r="X31" s="43">
        <v>0</v>
      </c>
      <c r="Y31" s="43">
        <v>0</v>
      </c>
      <c r="Z31" s="43">
        <v>0</v>
      </c>
      <c r="AA31" s="43">
        <v>0</v>
      </c>
      <c r="AB31" s="43">
        <v>0</v>
      </c>
      <c r="AC31" s="43">
        <v>0</v>
      </c>
      <c r="AD31" s="43">
        <v>0</v>
      </c>
      <c r="AE31" s="43">
        <v>0</v>
      </c>
      <c r="AF31" s="43">
        <v>0</v>
      </c>
      <c r="AG31" s="43">
        <v>0</v>
      </c>
      <c r="AH31" s="43">
        <v>0</v>
      </c>
      <c r="AI31" s="43">
        <v>0</v>
      </c>
      <c r="AJ31" s="43">
        <v>0</v>
      </c>
      <c r="AK31" s="43">
        <v>0</v>
      </c>
      <c r="AL31" s="43">
        <v>0</v>
      </c>
      <c r="AM31" s="43">
        <v>0</v>
      </c>
      <c r="AN31" s="43">
        <v>0</v>
      </c>
      <c r="AO31" s="43">
        <v>0</v>
      </c>
      <c r="AP31" s="43">
        <v>0</v>
      </c>
      <c r="AQ31" s="43">
        <v>0</v>
      </c>
      <c r="AR31" s="43">
        <v>0</v>
      </c>
      <c r="AS31" s="43">
        <v>0</v>
      </c>
      <c r="AT31" s="43">
        <v>0</v>
      </c>
      <c r="AU31" s="43">
        <v>0</v>
      </c>
      <c r="AV31" s="43">
        <v>0</v>
      </c>
      <c r="AW31" s="43">
        <v>0</v>
      </c>
      <c r="AX31" s="43">
        <v>0</v>
      </c>
      <c r="AY31" s="43">
        <v>0</v>
      </c>
      <c r="AZ31" s="43">
        <v>0</v>
      </c>
      <c r="BA31" s="43">
        <v>0</v>
      </c>
      <c r="BB31" s="43">
        <v>0</v>
      </c>
      <c r="BC31" s="43">
        <v>0</v>
      </c>
      <c r="BD31" s="43">
        <v>0</v>
      </c>
    </row>
    <row r="32" spans="1:56" x14ac:dyDescent="0.3">
      <c r="A32" s="200"/>
      <c r="B32" s="4" t="s">
        <v>214</v>
      </c>
      <c r="D32" s="4" t="s">
        <v>88</v>
      </c>
      <c r="E32" s="43">
        <v>0</v>
      </c>
      <c r="F32" s="43">
        <v>0</v>
      </c>
      <c r="G32" s="43">
        <v>0</v>
      </c>
      <c r="H32" s="43">
        <v>0</v>
      </c>
      <c r="I32" s="43">
        <v>0</v>
      </c>
      <c r="J32" s="43">
        <v>0</v>
      </c>
      <c r="K32" s="43">
        <v>0</v>
      </c>
      <c r="L32" s="43">
        <v>0</v>
      </c>
      <c r="M32" s="43">
        <v>0</v>
      </c>
      <c r="N32" s="43">
        <v>0</v>
      </c>
      <c r="O32" s="43">
        <v>0</v>
      </c>
      <c r="P32" s="43">
        <v>0</v>
      </c>
      <c r="Q32" s="43">
        <v>0</v>
      </c>
      <c r="R32" s="43">
        <v>0</v>
      </c>
      <c r="S32" s="43">
        <v>0</v>
      </c>
      <c r="T32" s="43">
        <v>0</v>
      </c>
      <c r="U32" s="43">
        <v>0</v>
      </c>
      <c r="V32" s="43">
        <v>0</v>
      </c>
      <c r="W32" s="43">
        <v>0</v>
      </c>
      <c r="X32" s="43">
        <v>0</v>
      </c>
      <c r="Y32" s="43">
        <v>0</v>
      </c>
      <c r="Z32" s="43">
        <v>0</v>
      </c>
      <c r="AA32" s="43">
        <v>0</v>
      </c>
      <c r="AB32" s="43">
        <v>0</v>
      </c>
      <c r="AC32" s="43">
        <v>0</v>
      </c>
      <c r="AD32" s="43">
        <v>0</v>
      </c>
      <c r="AE32" s="43">
        <v>0</v>
      </c>
      <c r="AF32" s="43">
        <v>0</v>
      </c>
      <c r="AG32" s="43">
        <v>0</v>
      </c>
      <c r="AH32" s="43">
        <v>0</v>
      </c>
      <c r="AI32" s="43">
        <v>0</v>
      </c>
      <c r="AJ32" s="43">
        <v>0</v>
      </c>
      <c r="AK32" s="43">
        <v>0</v>
      </c>
      <c r="AL32" s="43">
        <v>0</v>
      </c>
      <c r="AM32" s="43">
        <v>0</v>
      </c>
      <c r="AN32" s="43">
        <v>0</v>
      </c>
      <c r="AO32" s="43">
        <v>0</v>
      </c>
      <c r="AP32" s="43">
        <v>0</v>
      </c>
      <c r="AQ32" s="43">
        <v>0</v>
      </c>
      <c r="AR32" s="43">
        <v>0</v>
      </c>
      <c r="AS32" s="43">
        <v>0</v>
      </c>
      <c r="AT32" s="43">
        <v>0</v>
      </c>
      <c r="AU32" s="43">
        <v>0</v>
      </c>
      <c r="AV32" s="43">
        <v>0</v>
      </c>
      <c r="AW32" s="43">
        <v>0</v>
      </c>
      <c r="AX32" s="43">
        <v>0</v>
      </c>
      <c r="AY32" s="43">
        <v>0</v>
      </c>
      <c r="AZ32" s="43">
        <v>0</v>
      </c>
      <c r="BA32" s="43">
        <v>0</v>
      </c>
      <c r="BB32" s="43">
        <v>0</v>
      </c>
      <c r="BC32" s="43">
        <v>0</v>
      </c>
      <c r="BD32" s="43">
        <v>0</v>
      </c>
    </row>
    <row r="33" spans="1:56" ht="16.5" x14ac:dyDescent="0.3">
      <c r="A33" s="200"/>
      <c r="B33" s="4" t="s">
        <v>331</v>
      </c>
      <c r="D33" s="4" t="s">
        <v>89</v>
      </c>
      <c r="E33" s="43">
        <v>0</v>
      </c>
      <c r="F33" s="43">
        <v>0</v>
      </c>
      <c r="G33" s="43">
        <v>0</v>
      </c>
      <c r="H33" s="43">
        <v>0</v>
      </c>
      <c r="I33" s="43">
        <v>0</v>
      </c>
      <c r="J33" s="43">
        <v>0</v>
      </c>
      <c r="K33" s="43">
        <v>0</v>
      </c>
      <c r="L33" s="43">
        <v>0</v>
      </c>
      <c r="M33" s="43">
        <v>0</v>
      </c>
      <c r="N33" s="43">
        <v>0</v>
      </c>
      <c r="O33" s="43">
        <v>0</v>
      </c>
      <c r="P33" s="43">
        <v>0</v>
      </c>
      <c r="Q33" s="43">
        <v>0</v>
      </c>
      <c r="R33" s="43">
        <v>0</v>
      </c>
      <c r="S33" s="43">
        <v>0</v>
      </c>
      <c r="T33" s="43">
        <v>0</v>
      </c>
      <c r="U33" s="43">
        <v>0</v>
      </c>
      <c r="V33" s="43">
        <v>0</v>
      </c>
      <c r="W33" s="43">
        <v>0</v>
      </c>
      <c r="X33" s="43">
        <v>0</v>
      </c>
      <c r="Y33" s="43">
        <v>0</v>
      </c>
      <c r="Z33" s="43">
        <v>0</v>
      </c>
      <c r="AA33" s="43">
        <v>0</v>
      </c>
      <c r="AB33" s="43">
        <v>0</v>
      </c>
      <c r="AC33" s="43">
        <v>0</v>
      </c>
      <c r="AD33" s="43">
        <v>0</v>
      </c>
      <c r="AE33" s="43">
        <v>0</v>
      </c>
      <c r="AF33" s="43">
        <v>0</v>
      </c>
      <c r="AG33" s="43">
        <v>0</v>
      </c>
      <c r="AH33" s="43">
        <v>0</v>
      </c>
      <c r="AI33" s="43">
        <v>0</v>
      </c>
      <c r="AJ33" s="43">
        <v>0</v>
      </c>
      <c r="AK33" s="43">
        <v>0</v>
      </c>
      <c r="AL33" s="43">
        <v>0</v>
      </c>
      <c r="AM33" s="43">
        <v>0</v>
      </c>
      <c r="AN33" s="43">
        <v>0</v>
      </c>
      <c r="AO33" s="43">
        <v>0</v>
      </c>
      <c r="AP33" s="43">
        <v>0</v>
      </c>
      <c r="AQ33" s="43">
        <v>0</v>
      </c>
      <c r="AR33" s="43">
        <v>0</v>
      </c>
      <c r="AS33" s="43">
        <v>0</v>
      </c>
      <c r="AT33" s="43">
        <v>0</v>
      </c>
      <c r="AU33" s="43">
        <v>0</v>
      </c>
      <c r="AV33" s="43">
        <v>0</v>
      </c>
      <c r="AW33" s="43">
        <v>0</v>
      </c>
      <c r="AX33" s="43">
        <v>0</v>
      </c>
      <c r="AY33" s="43">
        <v>0</v>
      </c>
      <c r="AZ33" s="43">
        <v>0</v>
      </c>
      <c r="BA33" s="43">
        <v>0</v>
      </c>
      <c r="BB33" s="43">
        <v>0</v>
      </c>
      <c r="BC33" s="43">
        <v>0</v>
      </c>
      <c r="BD33" s="43">
        <v>0</v>
      </c>
    </row>
    <row r="34" spans="1:56" ht="16.5" x14ac:dyDescent="0.3">
      <c r="A34" s="200"/>
      <c r="B34" s="4" t="s">
        <v>332</v>
      </c>
      <c r="D34" s="4" t="s">
        <v>42</v>
      </c>
      <c r="E34" s="43">
        <v>0</v>
      </c>
      <c r="F34" s="43">
        <v>0</v>
      </c>
      <c r="G34" s="43">
        <v>0</v>
      </c>
      <c r="H34" s="43">
        <v>0</v>
      </c>
      <c r="I34" s="43">
        <v>0</v>
      </c>
      <c r="J34" s="43">
        <v>0</v>
      </c>
      <c r="K34" s="43">
        <v>0</v>
      </c>
      <c r="L34" s="43">
        <v>0</v>
      </c>
      <c r="M34" s="43">
        <v>0</v>
      </c>
      <c r="N34" s="43">
        <v>0</v>
      </c>
      <c r="O34" s="43">
        <v>0</v>
      </c>
      <c r="P34" s="43">
        <v>0</v>
      </c>
      <c r="Q34" s="43">
        <v>0</v>
      </c>
      <c r="R34" s="43">
        <v>0</v>
      </c>
      <c r="S34" s="43">
        <v>0</v>
      </c>
      <c r="T34" s="43">
        <v>0</v>
      </c>
      <c r="U34" s="43">
        <v>0</v>
      </c>
      <c r="V34" s="43">
        <v>0</v>
      </c>
      <c r="W34" s="43">
        <v>0</v>
      </c>
      <c r="X34" s="43">
        <v>0</v>
      </c>
      <c r="Y34" s="43">
        <v>0</v>
      </c>
      <c r="Z34" s="43">
        <v>0</v>
      </c>
      <c r="AA34" s="43">
        <v>0</v>
      </c>
      <c r="AB34" s="43">
        <v>0</v>
      </c>
      <c r="AC34" s="43">
        <v>0</v>
      </c>
      <c r="AD34" s="43">
        <v>0</v>
      </c>
      <c r="AE34" s="43">
        <v>0</v>
      </c>
      <c r="AF34" s="43">
        <v>0</v>
      </c>
      <c r="AG34" s="43">
        <v>0</v>
      </c>
      <c r="AH34" s="43">
        <v>0</v>
      </c>
      <c r="AI34" s="43">
        <v>0</v>
      </c>
      <c r="AJ34" s="43">
        <v>0</v>
      </c>
      <c r="AK34" s="43">
        <v>0</v>
      </c>
      <c r="AL34" s="43">
        <v>0</v>
      </c>
      <c r="AM34" s="43">
        <v>0</v>
      </c>
      <c r="AN34" s="43">
        <v>0</v>
      </c>
      <c r="AO34" s="43">
        <v>0</v>
      </c>
      <c r="AP34" s="43">
        <v>0</v>
      </c>
      <c r="AQ34" s="43">
        <v>0</v>
      </c>
      <c r="AR34" s="43">
        <v>0</v>
      </c>
      <c r="AS34" s="43">
        <v>0</v>
      </c>
      <c r="AT34" s="43">
        <v>0</v>
      </c>
      <c r="AU34" s="43">
        <v>0</v>
      </c>
      <c r="AV34" s="43">
        <v>0</v>
      </c>
      <c r="AW34" s="43">
        <v>0</v>
      </c>
      <c r="AX34" s="43">
        <v>0</v>
      </c>
      <c r="AY34" s="43">
        <v>0</v>
      </c>
      <c r="AZ34" s="43">
        <v>0</v>
      </c>
      <c r="BA34" s="43">
        <v>0</v>
      </c>
      <c r="BB34" s="43">
        <v>0</v>
      </c>
      <c r="BC34" s="43">
        <v>0</v>
      </c>
      <c r="BD34" s="43">
        <v>0</v>
      </c>
    </row>
    <row r="35" spans="1:56" ht="16.5" x14ac:dyDescent="0.3">
      <c r="A35" s="200"/>
      <c r="B35" s="4" t="s">
        <v>333</v>
      </c>
      <c r="D35" s="4" t="s">
        <v>42</v>
      </c>
      <c r="E35" s="43">
        <v>0</v>
      </c>
      <c r="F35" s="43">
        <v>0</v>
      </c>
      <c r="G35" s="43">
        <v>0</v>
      </c>
      <c r="H35" s="43">
        <v>0</v>
      </c>
      <c r="I35" s="43">
        <v>0</v>
      </c>
      <c r="J35" s="43">
        <v>0</v>
      </c>
      <c r="K35" s="43">
        <v>0</v>
      </c>
      <c r="L35" s="43">
        <v>0</v>
      </c>
      <c r="M35" s="43">
        <v>0</v>
      </c>
      <c r="N35" s="43">
        <v>0</v>
      </c>
      <c r="O35" s="43">
        <v>0</v>
      </c>
      <c r="P35" s="43">
        <v>0</v>
      </c>
      <c r="Q35" s="43">
        <v>0</v>
      </c>
      <c r="R35" s="43">
        <v>0</v>
      </c>
      <c r="S35" s="43">
        <v>0</v>
      </c>
      <c r="T35" s="43">
        <v>0</v>
      </c>
      <c r="U35" s="43">
        <v>0</v>
      </c>
      <c r="V35" s="43">
        <v>0</v>
      </c>
      <c r="W35" s="43">
        <v>0</v>
      </c>
      <c r="X35" s="43">
        <v>0</v>
      </c>
      <c r="Y35" s="43">
        <v>0</v>
      </c>
      <c r="Z35" s="43">
        <v>0</v>
      </c>
      <c r="AA35" s="43">
        <v>0</v>
      </c>
      <c r="AB35" s="43">
        <v>0</v>
      </c>
      <c r="AC35" s="43">
        <v>0</v>
      </c>
      <c r="AD35" s="43">
        <v>0</v>
      </c>
      <c r="AE35" s="43">
        <v>0</v>
      </c>
      <c r="AF35" s="43">
        <v>0</v>
      </c>
      <c r="AG35" s="43">
        <v>0</v>
      </c>
      <c r="AH35" s="43">
        <v>0</v>
      </c>
      <c r="AI35" s="43">
        <v>0</v>
      </c>
      <c r="AJ35" s="43">
        <v>0</v>
      </c>
      <c r="AK35" s="43">
        <v>0</v>
      </c>
      <c r="AL35" s="43">
        <v>0</v>
      </c>
      <c r="AM35" s="43">
        <v>0</v>
      </c>
      <c r="AN35" s="43">
        <v>0</v>
      </c>
      <c r="AO35" s="43">
        <v>0</v>
      </c>
      <c r="AP35" s="43">
        <v>0</v>
      </c>
      <c r="AQ35" s="43">
        <v>0</v>
      </c>
      <c r="AR35" s="43">
        <v>0</v>
      </c>
      <c r="AS35" s="43">
        <v>0</v>
      </c>
      <c r="AT35" s="43">
        <v>0</v>
      </c>
      <c r="AU35" s="43">
        <v>0</v>
      </c>
      <c r="AV35" s="43">
        <v>0</v>
      </c>
      <c r="AW35" s="43">
        <v>0</v>
      </c>
      <c r="AX35" s="43">
        <v>0</v>
      </c>
      <c r="AY35" s="43">
        <v>0</v>
      </c>
      <c r="AZ35" s="43">
        <v>0</v>
      </c>
      <c r="BA35" s="43">
        <v>0</v>
      </c>
      <c r="BB35" s="43">
        <v>0</v>
      </c>
      <c r="BC35" s="43">
        <v>0</v>
      </c>
      <c r="BD35" s="43">
        <v>0</v>
      </c>
    </row>
    <row r="36" spans="1:56" x14ac:dyDescent="0.3">
      <c r="A36" s="200"/>
      <c r="B36" s="4" t="s">
        <v>215</v>
      </c>
      <c r="D36" s="4" t="s">
        <v>90</v>
      </c>
      <c r="E36" s="43">
        <v>0</v>
      </c>
      <c r="F36" s="43">
        <v>0</v>
      </c>
      <c r="G36" s="43">
        <v>0</v>
      </c>
      <c r="H36" s="43">
        <v>0</v>
      </c>
      <c r="I36" s="43">
        <v>0</v>
      </c>
      <c r="J36" s="43">
        <v>0</v>
      </c>
      <c r="K36" s="43">
        <v>0</v>
      </c>
      <c r="L36" s="43">
        <v>0</v>
      </c>
      <c r="M36" s="43">
        <v>0</v>
      </c>
      <c r="N36" s="43">
        <v>0</v>
      </c>
      <c r="O36" s="43">
        <v>0</v>
      </c>
      <c r="P36" s="43">
        <v>0</v>
      </c>
      <c r="Q36" s="43">
        <v>0</v>
      </c>
      <c r="R36" s="43">
        <v>0</v>
      </c>
      <c r="S36" s="43">
        <v>0</v>
      </c>
      <c r="T36" s="43">
        <v>0</v>
      </c>
      <c r="U36" s="43">
        <v>0</v>
      </c>
      <c r="V36" s="43">
        <v>0</v>
      </c>
      <c r="W36" s="43">
        <v>0</v>
      </c>
      <c r="X36" s="43">
        <v>0</v>
      </c>
      <c r="Y36" s="43">
        <v>0</v>
      </c>
      <c r="Z36" s="43">
        <v>0</v>
      </c>
      <c r="AA36" s="43">
        <v>0</v>
      </c>
      <c r="AB36" s="43">
        <v>0</v>
      </c>
      <c r="AC36" s="43">
        <v>0</v>
      </c>
      <c r="AD36" s="43">
        <v>0</v>
      </c>
      <c r="AE36" s="43">
        <v>0</v>
      </c>
      <c r="AF36" s="43">
        <v>0</v>
      </c>
      <c r="AG36" s="43">
        <v>0</v>
      </c>
      <c r="AH36" s="43">
        <v>0</v>
      </c>
      <c r="AI36" s="43">
        <v>0</v>
      </c>
      <c r="AJ36" s="43">
        <v>0</v>
      </c>
      <c r="AK36" s="43">
        <v>0</v>
      </c>
      <c r="AL36" s="43">
        <v>0</v>
      </c>
      <c r="AM36" s="43">
        <v>0</v>
      </c>
      <c r="AN36" s="43">
        <v>0</v>
      </c>
      <c r="AO36" s="43">
        <v>0</v>
      </c>
      <c r="AP36" s="43">
        <v>0</v>
      </c>
      <c r="AQ36" s="43">
        <v>0</v>
      </c>
      <c r="AR36" s="43">
        <v>0</v>
      </c>
      <c r="AS36" s="43">
        <v>0</v>
      </c>
      <c r="AT36" s="43">
        <v>0</v>
      </c>
      <c r="AU36" s="43">
        <v>0</v>
      </c>
      <c r="AV36" s="43">
        <v>0</v>
      </c>
      <c r="AW36" s="43">
        <v>0</v>
      </c>
      <c r="AX36" s="43">
        <v>0</v>
      </c>
      <c r="AY36" s="43">
        <v>0</v>
      </c>
      <c r="AZ36" s="43">
        <v>0</v>
      </c>
      <c r="BA36" s="43">
        <v>0</v>
      </c>
      <c r="BB36" s="43">
        <v>0</v>
      </c>
      <c r="BC36" s="43">
        <v>0</v>
      </c>
      <c r="BD36" s="43">
        <v>0</v>
      </c>
    </row>
    <row r="37" spans="1:56" x14ac:dyDescent="0.3">
      <c r="C37" s="36"/>
    </row>
    <row r="38" spans="1:56" ht="16.5" x14ac:dyDescent="0.3">
      <c r="A38" s="86"/>
      <c r="C38" s="36"/>
    </row>
    <row r="39" spans="1:56" ht="16.5" x14ac:dyDescent="0.3">
      <c r="A39" s="86">
        <v>1</v>
      </c>
      <c r="B39" s="4" t="s">
        <v>334</v>
      </c>
    </row>
    <row r="40" spans="1:56" x14ac:dyDescent="0.3">
      <c r="B40" s="130" t="s">
        <v>154</v>
      </c>
    </row>
    <row r="41" spans="1:56" x14ac:dyDescent="0.3">
      <c r="B41" s="4" t="s">
        <v>318</v>
      </c>
    </row>
    <row r="42" spans="1:56" x14ac:dyDescent="0.3">
      <c r="B42" s="4" t="s">
        <v>335</v>
      </c>
    </row>
    <row r="43" spans="1:56" ht="16.5" x14ac:dyDescent="0.3">
      <c r="A43" s="86">
        <v>2</v>
      </c>
      <c r="B43" s="70"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customSheetViews>
    <customSheetView guid="{3250474E-A41C-4808-AEA4-8D19D94551E7}" scale="80" fitToPage="1">
      <pane xSplit="2" ySplit="6" topLeftCell="C7" activePane="bottomRight" state="frozen"/>
      <selection pane="bottomRight" activeCell="E8" sqref="E8"/>
      <pageMargins left="0.70866141732283472" right="0.70866141732283472" top="0.74803149606299213" bottom="0.74803149606299213" header="0.31496062992125984" footer="0.31496062992125984"/>
      <pageSetup paperSize="8" scale="32" orientation="landscape" r:id="rId1"/>
    </customSheetView>
    <customSheetView guid="{E700444E-2519-4135-AF31-EB65793B637D}" scale="80" fitToPage="1">
      <pane xSplit="2" ySplit="6" topLeftCell="C7" activePane="bottomRight" state="frozen"/>
      <selection pane="bottomRight" activeCell="I32" sqref="I32"/>
      <pageMargins left="0.70866141732283472" right="0.70866141732283472" top="0.74803149606299213" bottom="0.74803149606299213" header="0.31496062992125984" footer="0.31496062992125984"/>
      <pageSetup paperSize="8" scale="32" orientation="landscape" r:id="rId2"/>
    </customSheetView>
    <customSheetView guid="{73FFB38E-336D-4098-A197-B8A047FEE34D}" scale="80" fitToPage="1">
      <pane xSplit="2" ySplit="6" topLeftCell="C19" activePane="bottomRight" state="frozen"/>
      <selection pane="bottomRight" activeCell="I32" sqref="I32"/>
      <pageMargins left="0.70866141732283472" right="0.70866141732283472" top="0.74803149606299213" bottom="0.74803149606299213" header="0.31496062992125984" footer="0.31496062992125984"/>
      <pageSetup paperSize="8" scale="32" orientation="landscape" r:id="rId3"/>
    </customSheetView>
  </customSheetViews>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4"/>
    <hyperlink ref="B43" r:id="rId5"/>
  </hyperlinks>
  <pageMargins left="0.70866141732283472" right="0.70866141732283472" top="0.74803149606299213" bottom="0.74803149606299213" header="0.31496062992125984" footer="0.31496062992125984"/>
  <pageSetup paperSize="8" scale="32" orientation="landscape"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45"/>
  <sheetViews>
    <sheetView workbookViewId="0">
      <selection activeCell="B8" sqref="B8"/>
    </sheetView>
  </sheetViews>
  <sheetFormatPr defaultRowHeight="15" x14ac:dyDescent="0.25"/>
  <cols>
    <col min="1" max="1" width="5.85546875" customWidth="1"/>
    <col min="2" max="2" width="64.85546875" customWidth="1"/>
    <col min="3" max="5" width="21.42578125" customWidth="1"/>
    <col min="6" max="6" width="17" bestFit="1" customWidth="1"/>
    <col min="7" max="7" width="18.7109375" bestFit="1" customWidth="1"/>
  </cols>
  <sheetData>
    <row r="1" spans="1:5" ht="18.75" x14ac:dyDescent="0.3">
      <c r="A1" s="1" t="s">
        <v>302</v>
      </c>
    </row>
    <row r="2" spans="1:5" x14ac:dyDescent="0.25">
      <c r="A2" t="s">
        <v>78</v>
      </c>
    </row>
    <row r="3" spans="1:5" ht="30" x14ac:dyDescent="0.25">
      <c r="A3">
        <v>1</v>
      </c>
      <c r="B3" s="159" t="s">
        <v>356</v>
      </c>
      <c r="C3" s="158"/>
    </row>
    <row r="4" spans="1:5" ht="30" x14ac:dyDescent="0.25">
      <c r="A4">
        <v>2</v>
      </c>
      <c r="B4" s="159" t="s">
        <v>357</v>
      </c>
      <c r="C4" s="158"/>
    </row>
    <row r="5" spans="1:5" ht="30" x14ac:dyDescent="0.25">
      <c r="A5">
        <v>3</v>
      </c>
      <c r="B5" s="159" t="s">
        <v>358</v>
      </c>
      <c r="C5" s="159"/>
    </row>
    <row r="6" spans="1:5" x14ac:dyDescent="0.25">
      <c r="A6">
        <v>4</v>
      </c>
      <c r="B6" s="159" t="s">
        <v>359</v>
      </c>
      <c r="C6" s="159"/>
    </row>
    <row r="7" spans="1:5" x14ac:dyDescent="0.25">
      <c r="A7">
        <v>5</v>
      </c>
      <c r="B7" s="159" t="s">
        <v>365</v>
      </c>
      <c r="C7" s="159"/>
    </row>
    <row r="11" spans="1:5" x14ac:dyDescent="0.25">
      <c r="B11" s="132" t="s">
        <v>339</v>
      </c>
      <c r="C11" s="133"/>
    </row>
    <row r="12" spans="1:5" x14ac:dyDescent="0.25">
      <c r="B12" s="134"/>
      <c r="C12" s="135"/>
    </row>
    <row r="13" spans="1:5" ht="25.5" x14ac:dyDescent="0.25">
      <c r="B13" s="145" t="s">
        <v>347</v>
      </c>
      <c r="C13" s="155" t="s">
        <v>348</v>
      </c>
      <c r="D13" s="156" t="s">
        <v>346</v>
      </c>
      <c r="E13" s="157" t="s">
        <v>349</v>
      </c>
    </row>
    <row r="14" spans="1:5" ht="15.75" x14ac:dyDescent="0.25">
      <c r="B14" s="149"/>
      <c r="C14" s="147" t="s">
        <v>47</v>
      </c>
      <c r="D14" s="151" t="s">
        <v>47</v>
      </c>
      <c r="E14" s="150" t="s">
        <v>47</v>
      </c>
    </row>
    <row r="15" spans="1:5" x14ac:dyDescent="0.25">
      <c r="B15" s="134" t="s">
        <v>340</v>
      </c>
      <c r="C15" s="145">
        <v>2</v>
      </c>
      <c r="D15" s="151">
        <v>0</v>
      </c>
      <c r="E15" s="148">
        <v>10</v>
      </c>
    </row>
    <row r="16" spans="1:5" x14ac:dyDescent="0.25">
      <c r="B16" s="134" t="s">
        <v>341</v>
      </c>
      <c r="C16" s="145">
        <v>13</v>
      </c>
      <c r="D16" s="151">
        <v>0</v>
      </c>
      <c r="E16" s="148">
        <v>6</v>
      </c>
    </row>
    <row r="17" spans="1:7" x14ac:dyDescent="0.25">
      <c r="B17" s="134" t="s">
        <v>344</v>
      </c>
      <c r="C17" s="145">
        <v>10</v>
      </c>
      <c r="D17" s="151">
        <v>0</v>
      </c>
      <c r="E17" s="148">
        <v>10</v>
      </c>
    </row>
    <row r="18" spans="1:7" x14ac:dyDescent="0.25">
      <c r="B18" s="134" t="s">
        <v>345</v>
      </c>
      <c r="C18" s="145">
        <v>2</v>
      </c>
      <c r="D18" s="151">
        <v>0</v>
      </c>
      <c r="E18" s="148">
        <v>2</v>
      </c>
    </row>
    <row r="19" spans="1:7" x14ac:dyDescent="0.25">
      <c r="B19" s="134" t="s">
        <v>350</v>
      </c>
      <c r="C19" s="145">
        <v>1</v>
      </c>
      <c r="D19" s="151">
        <v>0</v>
      </c>
      <c r="E19" s="148">
        <v>1</v>
      </c>
    </row>
    <row r="20" spans="1:7" x14ac:dyDescent="0.25">
      <c r="B20" s="134" t="s">
        <v>342</v>
      </c>
      <c r="C20" s="145">
        <v>10</v>
      </c>
      <c r="D20" s="151">
        <v>0</v>
      </c>
      <c r="E20" s="148">
        <v>10</v>
      </c>
    </row>
    <row r="21" spans="1:7" x14ac:dyDescent="0.25">
      <c r="B21" s="134"/>
      <c r="C21" s="145"/>
      <c r="D21" s="151"/>
      <c r="E21" s="148"/>
    </row>
    <row r="22" spans="1:7" x14ac:dyDescent="0.25">
      <c r="B22" s="134"/>
      <c r="C22" s="145"/>
      <c r="D22" s="151"/>
      <c r="E22" s="148"/>
    </row>
    <row r="23" spans="1:7" x14ac:dyDescent="0.25">
      <c r="B23" s="134"/>
      <c r="C23" s="135"/>
    </row>
    <row r="24" spans="1:7" x14ac:dyDescent="0.25">
      <c r="B24" s="134"/>
      <c r="C24" s="135"/>
    </row>
    <row r="25" spans="1:7" x14ac:dyDescent="0.25">
      <c r="B25" s="134"/>
      <c r="C25" s="135"/>
    </row>
    <row r="26" spans="1:7" x14ac:dyDescent="0.25">
      <c r="B26" s="137"/>
      <c r="C26" s="137"/>
    </row>
    <row r="27" spans="1:7" x14ac:dyDescent="0.25">
      <c r="B27" s="138"/>
    </row>
    <row r="31" spans="1:7" x14ac:dyDescent="0.25">
      <c r="A31" s="139"/>
      <c r="B31" s="139"/>
      <c r="C31" s="139"/>
      <c r="D31" s="139"/>
      <c r="E31" s="139"/>
      <c r="F31" s="139"/>
      <c r="G31" s="139"/>
    </row>
    <row r="32" spans="1:7" x14ac:dyDescent="0.25">
      <c r="B32" s="138"/>
    </row>
    <row r="35" spans="2:3" x14ac:dyDescent="0.25">
      <c r="B35" s="144"/>
    </row>
    <row r="36" spans="2:3" x14ac:dyDescent="0.25">
      <c r="B36" s="144"/>
    </row>
    <row r="37" spans="2:3" x14ac:dyDescent="0.25">
      <c r="B37" s="144"/>
    </row>
    <row r="38" spans="2:3" x14ac:dyDescent="0.25">
      <c r="B38" s="144"/>
    </row>
    <row r="39" spans="2:3" x14ac:dyDescent="0.25">
      <c r="B39" s="144"/>
    </row>
    <row r="40" spans="2:3" x14ac:dyDescent="0.25">
      <c r="B40" s="144"/>
      <c r="C40" s="140"/>
    </row>
    <row r="41" spans="2:3" x14ac:dyDescent="0.25">
      <c r="B41" s="144"/>
    </row>
    <row r="42" spans="2:3" x14ac:dyDescent="0.25">
      <c r="B42" s="144"/>
      <c r="C42" s="141"/>
    </row>
    <row r="43" spans="2:3" x14ac:dyDescent="0.25">
      <c r="B43" s="144"/>
    </row>
    <row r="44" spans="2:3" x14ac:dyDescent="0.25">
      <c r="B44" s="144"/>
    </row>
    <row r="45" spans="2:3" x14ac:dyDescent="0.25">
      <c r="B45" s="144"/>
    </row>
  </sheetData>
  <customSheetViews>
    <customSheetView guid="{3250474E-A41C-4808-AEA4-8D19D94551E7}">
      <selection activeCell="B8" sqref="B8"/>
      <pageMargins left="0.7" right="0.7" top="0.75" bottom="0.75" header="0.3" footer="0.3"/>
      <pageSetup paperSize="9" orientation="portrait" r:id="rId1"/>
    </customSheetView>
    <customSheetView guid="{E700444E-2519-4135-AF31-EB65793B637D}">
      <selection activeCell="A3" sqref="A3:B7"/>
      <pageMargins left="0.7" right="0.7" top="0.75" bottom="0.75" header="0.3" footer="0.3"/>
      <pageSetup paperSize="9" orientation="portrait" r:id="rId2"/>
    </customSheetView>
    <customSheetView guid="{73FFB38E-336D-4098-A197-B8A047FEE34D}">
      <selection activeCell="D18" sqref="D18"/>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1" sqref="C1"/>
    </sheetView>
  </sheetViews>
  <sheetFormatPr defaultColWidth="9.140625"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9.42578125" style="4" bestFit="1" customWidth="1"/>
    <col min="9" max="9" width="9.85546875" style="4" customWidth="1"/>
    <col min="10" max="49" width="9.42578125" style="4" bestFit="1"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372</v>
      </c>
      <c r="C1" s="3" t="s">
        <v>373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-0.29090522147970266</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-0.31969643447957957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-0.32311414359118457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-0.30329437978446355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1" t="s">
        <v>11</v>
      </c>
      <c r="B13" s="61" t="s">
        <v>158</v>
      </c>
      <c r="C13" s="60"/>
      <c r="D13" s="61" t="s">
        <v>40</v>
      </c>
      <c r="E13" s="62">
        <v>-4.2822455379826412</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2"/>
      <c r="B14" s="61" t="s">
        <v>175</v>
      </c>
      <c r="C14" s="60"/>
      <c r="D14" s="61" t="s">
        <v>40</v>
      </c>
      <c r="E14" s="62">
        <v>0</v>
      </c>
      <c r="F14" s="62">
        <v>-6.0092187532167062E-3</v>
      </c>
      <c r="G14" s="62">
        <v>-6.0203564215985089E-3</v>
      </c>
      <c r="H14" s="62">
        <v>-6.0082836076761096E-3</v>
      </c>
      <c r="I14" s="62">
        <v>-5.9994833306109873E-3</v>
      </c>
      <c r="J14" s="62">
        <v>-5.993808908988243E-3</v>
      </c>
      <c r="K14" s="62">
        <v>-5.9886015492184507E-3</v>
      </c>
      <c r="L14" s="62">
        <v>-5.9788887113400996E-3</v>
      </c>
      <c r="M14" s="62">
        <v>-6.0000000000000001E-3</v>
      </c>
      <c r="N14" s="62">
        <v>-6.0000000000000001E-3</v>
      </c>
      <c r="O14" s="62">
        <v>-6.0000000000000001E-3</v>
      </c>
      <c r="P14" s="62">
        <v>-6.0000000000000001E-3</v>
      </c>
      <c r="Q14" s="62">
        <v>-6.0000000000000001E-3</v>
      </c>
      <c r="R14" s="62">
        <v>-6.0000000000000001E-3</v>
      </c>
      <c r="S14" s="62">
        <v>-6.0000000000000001E-3</v>
      </c>
      <c r="T14" s="62">
        <v>-6.0000000000000001E-3</v>
      </c>
      <c r="U14" s="62">
        <v>-6.0000000000000001E-3</v>
      </c>
      <c r="V14" s="62">
        <v>-6.0000000000000001E-3</v>
      </c>
      <c r="W14" s="62">
        <v>-6.0000000000000001E-3</v>
      </c>
      <c r="X14" s="62">
        <v>-6.0000000000000001E-3</v>
      </c>
      <c r="Y14" s="62">
        <v>-6.0000000000000001E-3</v>
      </c>
      <c r="Z14" s="62">
        <v>-6.0000000000000001E-3</v>
      </c>
      <c r="AA14" s="62">
        <v>-6.0000000000000001E-3</v>
      </c>
      <c r="AB14" s="62">
        <v>-6.0000000000000001E-3</v>
      </c>
      <c r="AC14" s="62">
        <v>-6.0000000000000001E-3</v>
      </c>
      <c r="AD14" s="62">
        <v>-6.0000000000000001E-3</v>
      </c>
      <c r="AE14" s="62">
        <v>-6.0000000000000001E-3</v>
      </c>
      <c r="AF14" s="62">
        <v>-6.0000000000000001E-3</v>
      </c>
      <c r="AG14" s="62">
        <v>-6.0000000000000001E-3</v>
      </c>
      <c r="AH14" s="62">
        <v>-6.0000000000000001E-3</v>
      </c>
      <c r="AI14" s="62">
        <v>-6.0000000000000001E-3</v>
      </c>
      <c r="AJ14" s="62">
        <v>-6.0000000000000001E-3</v>
      </c>
      <c r="AK14" s="62">
        <v>-6.0000000000000001E-3</v>
      </c>
      <c r="AL14" s="62">
        <v>-6.0000000000000001E-3</v>
      </c>
      <c r="AM14" s="62">
        <v>-6.0000000000000001E-3</v>
      </c>
      <c r="AN14" s="62">
        <v>-6.0000000000000001E-3</v>
      </c>
      <c r="AO14" s="62">
        <v>-6.0000000000000001E-3</v>
      </c>
      <c r="AP14" s="62">
        <v>-6.0000000000000001E-3</v>
      </c>
      <c r="AQ14" s="62">
        <v>-6.0000000000000001E-3</v>
      </c>
      <c r="AR14" s="62">
        <v>-6.0000000000000001E-3</v>
      </c>
      <c r="AS14" s="62">
        <v>-6.0000000000000001E-3</v>
      </c>
      <c r="AT14" s="62">
        <v>-6.0000000000000001E-3</v>
      </c>
      <c r="AU14" s="62">
        <v>-6.0000000000000001E-3</v>
      </c>
      <c r="AV14" s="62">
        <v>-6.0000000000000001E-3</v>
      </c>
      <c r="AW14" s="62">
        <v>-6.0000000000000001E-3</v>
      </c>
      <c r="AX14" s="62">
        <v>-6.0000000000000001E-3</v>
      </c>
      <c r="AY14" s="62">
        <v>-6.0000000000000001E-3</v>
      </c>
      <c r="AZ14" s="62">
        <v>-6.0000000000000001E-3</v>
      </c>
      <c r="BA14" s="62">
        <v>-6.0000000000000001E-3</v>
      </c>
      <c r="BB14" s="62">
        <v>-6.0000000000000001E-3</v>
      </c>
      <c r="BC14" s="62">
        <v>-6.0000000000000001E-3</v>
      </c>
      <c r="BD14" s="62">
        <v>-6.0000000000000001E-3</v>
      </c>
    </row>
    <row r="15" spans="1:56" x14ac:dyDescent="0.3">
      <c r="A15" s="20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3"/>
      <c r="B18" s="125" t="s">
        <v>196</v>
      </c>
      <c r="C18" s="131"/>
      <c r="D18" s="126" t="s">
        <v>40</v>
      </c>
      <c r="E18" s="59">
        <f>SUM(E13:E17)</f>
        <v>-4.2822455379826412</v>
      </c>
      <c r="F18" s="59">
        <f t="shared" ref="F18:AW18" si="0">SUM(F13:F17)</f>
        <v>-6.0092187532167062E-3</v>
      </c>
      <c r="G18" s="59">
        <f t="shared" si="0"/>
        <v>-6.0203564215985089E-3</v>
      </c>
      <c r="H18" s="59">
        <f t="shared" si="0"/>
        <v>-6.0082836076761096E-3</v>
      </c>
      <c r="I18" s="59">
        <f t="shared" si="0"/>
        <v>-5.9994833306109873E-3</v>
      </c>
      <c r="J18" s="59">
        <f t="shared" si="0"/>
        <v>-5.993808908988243E-3</v>
      </c>
      <c r="K18" s="59">
        <f t="shared" si="0"/>
        <v>-5.9886015492184507E-3</v>
      </c>
      <c r="L18" s="59">
        <f t="shared" si="0"/>
        <v>-5.9788887113400996E-3</v>
      </c>
      <c r="M18" s="59">
        <f t="shared" si="0"/>
        <v>-6.0000000000000001E-3</v>
      </c>
      <c r="N18" s="59">
        <f t="shared" si="0"/>
        <v>-6.0000000000000001E-3</v>
      </c>
      <c r="O18" s="59">
        <f t="shared" si="0"/>
        <v>-6.0000000000000001E-3</v>
      </c>
      <c r="P18" s="59">
        <f t="shared" si="0"/>
        <v>-6.0000000000000001E-3</v>
      </c>
      <c r="Q18" s="59">
        <f t="shared" si="0"/>
        <v>-6.0000000000000001E-3</v>
      </c>
      <c r="R18" s="59">
        <f t="shared" si="0"/>
        <v>-6.0000000000000001E-3</v>
      </c>
      <c r="S18" s="59">
        <f t="shared" si="0"/>
        <v>-6.0000000000000001E-3</v>
      </c>
      <c r="T18" s="59">
        <f t="shared" si="0"/>
        <v>-6.0000000000000001E-3</v>
      </c>
      <c r="U18" s="59">
        <f t="shared" si="0"/>
        <v>-6.0000000000000001E-3</v>
      </c>
      <c r="V18" s="59">
        <f t="shared" si="0"/>
        <v>-6.0000000000000001E-3</v>
      </c>
      <c r="W18" s="59">
        <f t="shared" si="0"/>
        <v>-6.0000000000000001E-3</v>
      </c>
      <c r="X18" s="59">
        <f t="shared" si="0"/>
        <v>-6.0000000000000001E-3</v>
      </c>
      <c r="Y18" s="59">
        <f t="shared" si="0"/>
        <v>-6.0000000000000001E-3</v>
      </c>
      <c r="Z18" s="59">
        <f t="shared" si="0"/>
        <v>-6.0000000000000001E-3</v>
      </c>
      <c r="AA18" s="59">
        <f t="shared" si="0"/>
        <v>-6.0000000000000001E-3</v>
      </c>
      <c r="AB18" s="59">
        <f t="shared" si="0"/>
        <v>-6.0000000000000001E-3</v>
      </c>
      <c r="AC18" s="59">
        <f t="shared" si="0"/>
        <v>-6.0000000000000001E-3</v>
      </c>
      <c r="AD18" s="59">
        <f t="shared" si="0"/>
        <v>-6.0000000000000001E-3</v>
      </c>
      <c r="AE18" s="59">
        <f t="shared" si="0"/>
        <v>-6.0000000000000001E-3</v>
      </c>
      <c r="AF18" s="59">
        <f t="shared" si="0"/>
        <v>-6.0000000000000001E-3</v>
      </c>
      <c r="AG18" s="59">
        <f t="shared" si="0"/>
        <v>-6.0000000000000001E-3</v>
      </c>
      <c r="AH18" s="59">
        <f t="shared" si="0"/>
        <v>-6.0000000000000001E-3</v>
      </c>
      <c r="AI18" s="59">
        <f t="shared" si="0"/>
        <v>-6.0000000000000001E-3</v>
      </c>
      <c r="AJ18" s="59">
        <f t="shared" si="0"/>
        <v>-6.0000000000000001E-3</v>
      </c>
      <c r="AK18" s="59">
        <f t="shared" si="0"/>
        <v>-6.0000000000000001E-3</v>
      </c>
      <c r="AL18" s="59">
        <f t="shared" si="0"/>
        <v>-6.0000000000000001E-3</v>
      </c>
      <c r="AM18" s="59">
        <f t="shared" si="0"/>
        <v>-6.0000000000000001E-3</v>
      </c>
      <c r="AN18" s="59">
        <f t="shared" si="0"/>
        <v>-6.0000000000000001E-3</v>
      </c>
      <c r="AO18" s="59">
        <f t="shared" si="0"/>
        <v>-6.0000000000000001E-3</v>
      </c>
      <c r="AP18" s="59">
        <f t="shared" si="0"/>
        <v>-6.0000000000000001E-3</v>
      </c>
      <c r="AQ18" s="59">
        <f t="shared" si="0"/>
        <v>-6.0000000000000001E-3</v>
      </c>
      <c r="AR18" s="59">
        <f t="shared" si="0"/>
        <v>-6.0000000000000001E-3</v>
      </c>
      <c r="AS18" s="59">
        <f t="shared" si="0"/>
        <v>-6.0000000000000001E-3</v>
      </c>
      <c r="AT18" s="59">
        <f t="shared" si="0"/>
        <v>-6.0000000000000001E-3</v>
      </c>
      <c r="AU18" s="59">
        <f t="shared" si="0"/>
        <v>-6.0000000000000001E-3</v>
      </c>
      <c r="AV18" s="59">
        <f t="shared" si="0"/>
        <v>-6.0000000000000001E-3</v>
      </c>
      <c r="AW18" s="59">
        <f t="shared" si="0"/>
        <v>-6.0000000000000001E-3</v>
      </c>
      <c r="AX18" s="61"/>
      <c r="AY18" s="61"/>
      <c r="AZ18" s="61"/>
      <c r="BA18" s="61"/>
      <c r="BB18" s="61"/>
      <c r="BC18" s="61"/>
      <c r="BD18" s="61"/>
    </row>
    <row r="19" spans="1:56" x14ac:dyDescent="0.3">
      <c r="A19" s="204" t="s">
        <v>300</v>
      </c>
      <c r="B19" s="61" t="s">
        <v>158</v>
      </c>
      <c r="C19" s="8"/>
      <c r="D19" s="9" t="s">
        <v>40</v>
      </c>
      <c r="E19" s="33">
        <f>'Baseline scenario'!E7*-1</f>
        <v>3.8269878128534978</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04"/>
      <c r="B20" s="61" t="s">
        <v>160</v>
      </c>
      <c r="C20" s="8"/>
      <c r="D20" s="9" t="s">
        <v>40</v>
      </c>
      <c r="E20" s="33"/>
      <c r="F20" s="33">
        <f>'Baseline scenario'!F8*-1</f>
        <v>1.6024583341911217E-2</v>
      </c>
      <c r="G20" s="33">
        <f>'Baseline scenario'!G8*-1</f>
        <v>1.6054283790929359E-2</v>
      </c>
      <c r="H20" s="33">
        <f>'Baseline scenario'!H8*-1</f>
        <v>1.6022089620469627E-2</v>
      </c>
      <c r="I20" s="33">
        <f>'Baseline scenario'!I8*-1</f>
        <v>1.5998622214962632E-2</v>
      </c>
      <c r="J20" s="33">
        <f>'Baseline scenario'!J8*-1</f>
        <v>1.5983490423968648E-2</v>
      </c>
      <c r="K20" s="33">
        <f>'Baseline scenario'!K8*-1</f>
        <v>1.5969604131249201E-2</v>
      </c>
      <c r="L20" s="33">
        <f>'Baseline scenario'!L8*-1</f>
        <v>1.5943703230240264E-2</v>
      </c>
      <c r="M20" s="33">
        <f>'Baseline scenario'!M8*-1</f>
        <v>1.6E-2</v>
      </c>
      <c r="N20" s="33">
        <f>'Baseline scenario'!N8*-1</f>
        <v>1.6E-2</v>
      </c>
      <c r="O20" s="33">
        <f>'Baseline scenario'!O8*-1</f>
        <v>1.6E-2</v>
      </c>
      <c r="P20" s="33">
        <f>'Baseline scenario'!P8*-1</f>
        <v>1.6E-2</v>
      </c>
      <c r="Q20" s="33">
        <f>'Baseline scenario'!Q8*-1</f>
        <v>1.6E-2</v>
      </c>
      <c r="R20" s="33">
        <f>'Baseline scenario'!R8*-1</f>
        <v>1.6E-2</v>
      </c>
      <c r="S20" s="33">
        <f>'Baseline scenario'!S8*-1</f>
        <v>1.6E-2</v>
      </c>
      <c r="T20" s="33">
        <f>'Baseline scenario'!T8*-1</f>
        <v>1.6E-2</v>
      </c>
      <c r="U20" s="33">
        <f>'Baseline scenario'!U8*-1</f>
        <v>1.6E-2</v>
      </c>
      <c r="V20" s="33">
        <f>'Baseline scenario'!V8*-1</f>
        <v>1.6E-2</v>
      </c>
      <c r="W20" s="33">
        <f>'Baseline scenario'!W8*-1</f>
        <v>1.6E-2</v>
      </c>
      <c r="X20" s="33">
        <f>'Baseline scenario'!X8*-1</f>
        <v>1.6E-2</v>
      </c>
      <c r="Y20" s="33">
        <f>'Baseline scenario'!Y8*-1</f>
        <v>1.6E-2</v>
      </c>
      <c r="Z20" s="33">
        <f>'Baseline scenario'!Z8*-1</f>
        <v>1.6E-2</v>
      </c>
      <c r="AA20" s="33">
        <f>'Baseline scenario'!AA8*-1</f>
        <v>1.6E-2</v>
      </c>
      <c r="AB20" s="33">
        <f>'Baseline scenario'!AB8*-1</f>
        <v>1.6E-2</v>
      </c>
      <c r="AC20" s="33">
        <f>'Baseline scenario'!AC8*-1</f>
        <v>1.6E-2</v>
      </c>
      <c r="AD20" s="33">
        <f>'Baseline scenario'!AD8*-1</f>
        <v>1.6E-2</v>
      </c>
      <c r="AE20" s="33">
        <f>'Baseline scenario'!AE8*-1</f>
        <v>1.6E-2</v>
      </c>
      <c r="AF20" s="33">
        <f>'Baseline scenario'!AF8*-1</f>
        <v>1.6E-2</v>
      </c>
      <c r="AG20" s="33">
        <f>'Baseline scenario'!AG8*-1</f>
        <v>1.6E-2</v>
      </c>
      <c r="AH20" s="33">
        <f>'Baseline scenario'!AH8*-1</f>
        <v>1.6E-2</v>
      </c>
      <c r="AI20" s="33">
        <f>'Baseline scenario'!AI8*-1</f>
        <v>1.6E-2</v>
      </c>
      <c r="AJ20" s="33">
        <f>'Baseline scenario'!AJ8*-1</f>
        <v>1.6E-2</v>
      </c>
      <c r="AK20" s="33">
        <f>'Baseline scenario'!AK8*-1</f>
        <v>1.6E-2</v>
      </c>
      <c r="AL20" s="33">
        <f>'Baseline scenario'!AL8*-1</f>
        <v>1.6E-2</v>
      </c>
      <c r="AM20" s="33">
        <f>'Baseline scenario'!AM8*-1</f>
        <v>1.6E-2</v>
      </c>
      <c r="AN20" s="33">
        <f>'Baseline scenario'!AN8*-1</f>
        <v>1.6E-2</v>
      </c>
      <c r="AO20" s="33">
        <f>'Baseline scenario'!AO8*-1</f>
        <v>1.6E-2</v>
      </c>
      <c r="AP20" s="33">
        <f>'Baseline scenario'!AP8*-1</f>
        <v>1.6E-2</v>
      </c>
      <c r="AQ20" s="33">
        <f>'Baseline scenario'!AQ8*-1</f>
        <v>1.6E-2</v>
      </c>
      <c r="AR20" s="33">
        <f>'Baseline scenario'!AR8*-1</f>
        <v>1.6E-2</v>
      </c>
      <c r="AS20" s="33">
        <f>'Baseline scenario'!AS8*-1</f>
        <v>1.6E-2</v>
      </c>
      <c r="AT20" s="33">
        <f>'Baseline scenario'!AT8*-1</f>
        <v>1.6E-2</v>
      </c>
      <c r="AU20" s="33">
        <f>'Baseline scenario'!AU8*-1</f>
        <v>1.6E-2</v>
      </c>
      <c r="AV20" s="33">
        <f>'Baseline scenario'!AV8*-1</f>
        <v>1.6E-2</v>
      </c>
      <c r="AW20" s="33">
        <f>'Baseline scenario'!AW8*-1</f>
        <v>1.6E-2</v>
      </c>
      <c r="AX20" s="33"/>
      <c r="AY20" s="33"/>
      <c r="AZ20" s="33"/>
      <c r="BA20" s="33"/>
      <c r="BB20" s="33"/>
      <c r="BC20" s="33"/>
      <c r="BD20" s="33"/>
    </row>
    <row r="21" spans="1:56" x14ac:dyDescent="0.3">
      <c r="A21" s="204"/>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04"/>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04"/>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04"/>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05"/>
      <c r="B25" s="61" t="s">
        <v>320</v>
      </c>
      <c r="C25" s="8"/>
      <c r="D25" s="9" t="s">
        <v>40</v>
      </c>
      <c r="E25" s="68">
        <f>SUM(E19:E24)</f>
        <v>3.8269878128534978</v>
      </c>
      <c r="F25" s="68">
        <f t="shared" ref="F25:BD25" si="1">SUM(F19:F24)</f>
        <v>1.6024583341911217E-2</v>
      </c>
      <c r="G25" s="68">
        <f t="shared" si="1"/>
        <v>1.6054283790929359E-2</v>
      </c>
      <c r="H25" s="68">
        <f t="shared" si="1"/>
        <v>1.6022089620469627E-2</v>
      </c>
      <c r="I25" s="68">
        <f t="shared" si="1"/>
        <v>1.5998622214962632E-2</v>
      </c>
      <c r="J25" s="68">
        <f t="shared" si="1"/>
        <v>1.5983490423968648E-2</v>
      </c>
      <c r="K25" s="68">
        <f t="shared" si="1"/>
        <v>1.5969604131249201E-2</v>
      </c>
      <c r="L25" s="68">
        <f t="shared" si="1"/>
        <v>1.5943703230240264E-2</v>
      </c>
      <c r="M25" s="68">
        <f t="shared" si="1"/>
        <v>1.6E-2</v>
      </c>
      <c r="N25" s="68">
        <f t="shared" si="1"/>
        <v>1.6E-2</v>
      </c>
      <c r="O25" s="68">
        <f t="shared" si="1"/>
        <v>1.6E-2</v>
      </c>
      <c r="P25" s="68">
        <f t="shared" si="1"/>
        <v>1.6E-2</v>
      </c>
      <c r="Q25" s="68">
        <f t="shared" si="1"/>
        <v>1.6E-2</v>
      </c>
      <c r="R25" s="68">
        <f t="shared" si="1"/>
        <v>1.6E-2</v>
      </c>
      <c r="S25" s="68">
        <f t="shared" si="1"/>
        <v>1.6E-2</v>
      </c>
      <c r="T25" s="68">
        <f t="shared" si="1"/>
        <v>1.6E-2</v>
      </c>
      <c r="U25" s="68">
        <f t="shared" si="1"/>
        <v>1.6E-2</v>
      </c>
      <c r="V25" s="68">
        <f t="shared" si="1"/>
        <v>1.6E-2</v>
      </c>
      <c r="W25" s="68">
        <f t="shared" si="1"/>
        <v>1.6E-2</v>
      </c>
      <c r="X25" s="68">
        <f t="shared" si="1"/>
        <v>1.6E-2</v>
      </c>
      <c r="Y25" s="68">
        <f t="shared" si="1"/>
        <v>1.6E-2</v>
      </c>
      <c r="Z25" s="68">
        <f t="shared" si="1"/>
        <v>1.6E-2</v>
      </c>
      <c r="AA25" s="68">
        <f t="shared" si="1"/>
        <v>1.6E-2</v>
      </c>
      <c r="AB25" s="68">
        <f t="shared" si="1"/>
        <v>1.6E-2</v>
      </c>
      <c r="AC25" s="68">
        <f t="shared" si="1"/>
        <v>1.6E-2</v>
      </c>
      <c r="AD25" s="68">
        <f t="shared" si="1"/>
        <v>1.6E-2</v>
      </c>
      <c r="AE25" s="68">
        <f t="shared" si="1"/>
        <v>1.6E-2</v>
      </c>
      <c r="AF25" s="68">
        <f t="shared" si="1"/>
        <v>1.6E-2</v>
      </c>
      <c r="AG25" s="68">
        <f t="shared" si="1"/>
        <v>1.6E-2</v>
      </c>
      <c r="AH25" s="68">
        <f t="shared" si="1"/>
        <v>1.6E-2</v>
      </c>
      <c r="AI25" s="68">
        <f t="shared" si="1"/>
        <v>1.6E-2</v>
      </c>
      <c r="AJ25" s="68">
        <f t="shared" si="1"/>
        <v>1.6E-2</v>
      </c>
      <c r="AK25" s="68">
        <f t="shared" si="1"/>
        <v>1.6E-2</v>
      </c>
      <c r="AL25" s="68">
        <f t="shared" si="1"/>
        <v>1.6E-2</v>
      </c>
      <c r="AM25" s="68">
        <f t="shared" si="1"/>
        <v>1.6E-2</v>
      </c>
      <c r="AN25" s="68">
        <f t="shared" si="1"/>
        <v>1.6E-2</v>
      </c>
      <c r="AO25" s="68">
        <f t="shared" si="1"/>
        <v>1.6E-2</v>
      </c>
      <c r="AP25" s="68">
        <f t="shared" si="1"/>
        <v>1.6E-2</v>
      </c>
      <c r="AQ25" s="68">
        <f t="shared" si="1"/>
        <v>1.6E-2</v>
      </c>
      <c r="AR25" s="68">
        <f t="shared" si="1"/>
        <v>1.6E-2</v>
      </c>
      <c r="AS25" s="68">
        <f t="shared" si="1"/>
        <v>1.6E-2</v>
      </c>
      <c r="AT25" s="68">
        <f t="shared" si="1"/>
        <v>1.6E-2</v>
      </c>
      <c r="AU25" s="68">
        <f t="shared" si="1"/>
        <v>1.6E-2</v>
      </c>
      <c r="AV25" s="68">
        <f t="shared" si="1"/>
        <v>1.6E-2</v>
      </c>
      <c r="AW25" s="68">
        <f t="shared" si="1"/>
        <v>1.6E-2</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95</v>
      </c>
      <c r="C26" s="58" t="s">
        <v>93</v>
      </c>
      <c r="D26" s="57" t="s">
        <v>40</v>
      </c>
      <c r="E26" s="59">
        <f>E18+E25</f>
        <v>-0.45525772512914342</v>
      </c>
      <c r="F26" s="59">
        <f t="shared" ref="F26:BD26" si="2">F18+F25</f>
        <v>1.001536458869451E-2</v>
      </c>
      <c r="G26" s="59">
        <f t="shared" si="2"/>
        <v>1.003392736933085E-2</v>
      </c>
      <c r="H26" s="59">
        <f t="shared" si="2"/>
        <v>1.0013806012793516E-2</v>
      </c>
      <c r="I26" s="59">
        <f t="shared" si="2"/>
        <v>9.9991388843516452E-3</v>
      </c>
      <c r="J26" s="59">
        <f t="shared" si="2"/>
        <v>9.9896815149804058E-3</v>
      </c>
      <c r="K26" s="59">
        <f t="shared" si="2"/>
        <v>9.9810025820307492E-3</v>
      </c>
      <c r="L26" s="59">
        <f t="shared" si="2"/>
        <v>9.9648145189001648E-3</v>
      </c>
      <c r="M26" s="59">
        <f t="shared" si="2"/>
        <v>0.01</v>
      </c>
      <c r="N26" s="59">
        <f t="shared" si="2"/>
        <v>0.01</v>
      </c>
      <c r="O26" s="59">
        <f t="shared" si="2"/>
        <v>0.01</v>
      </c>
      <c r="P26" s="59">
        <f t="shared" si="2"/>
        <v>0.01</v>
      </c>
      <c r="Q26" s="59">
        <f t="shared" si="2"/>
        <v>0.01</v>
      </c>
      <c r="R26" s="59">
        <f t="shared" si="2"/>
        <v>0.01</v>
      </c>
      <c r="S26" s="59">
        <f t="shared" si="2"/>
        <v>0.01</v>
      </c>
      <c r="T26" s="59">
        <f t="shared" si="2"/>
        <v>0.01</v>
      </c>
      <c r="U26" s="59">
        <f t="shared" si="2"/>
        <v>0.01</v>
      </c>
      <c r="V26" s="59">
        <f t="shared" si="2"/>
        <v>0.01</v>
      </c>
      <c r="W26" s="59">
        <f t="shared" si="2"/>
        <v>0.01</v>
      </c>
      <c r="X26" s="59">
        <f t="shared" si="2"/>
        <v>0.01</v>
      </c>
      <c r="Y26" s="59">
        <f t="shared" si="2"/>
        <v>0.01</v>
      </c>
      <c r="Z26" s="59">
        <f t="shared" si="2"/>
        <v>0.01</v>
      </c>
      <c r="AA26" s="59">
        <f t="shared" si="2"/>
        <v>0.01</v>
      </c>
      <c r="AB26" s="59">
        <f t="shared" si="2"/>
        <v>0.01</v>
      </c>
      <c r="AC26" s="59">
        <f t="shared" si="2"/>
        <v>0.01</v>
      </c>
      <c r="AD26" s="59">
        <f t="shared" si="2"/>
        <v>0.01</v>
      </c>
      <c r="AE26" s="59">
        <f t="shared" si="2"/>
        <v>0.01</v>
      </c>
      <c r="AF26" s="59">
        <f t="shared" si="2"/>
        <v>0.01</v>
      </c>
      <c r="AG26" s="59">
        <f t="shared" si="2"/>
        <v>0.01</v>
      </c>
      <c r="AH26" s="59">
        <f t="shared" si="2"/>
        <v>0.01</v>
      </c>
      <c r="AI26" s="59">
        <f t="shared" si="2"/>
        <v>0.01</v>
      </c>
      <c r="AJ26" s="59">
        <f t="shared" si="2"/>
        <v>0.01</v>
      </c>
      <c r="AK26" s="59">
        <f t="shared" si="2"/>
        <v>0.01</v>
      </c>
      <c r="AL26" s="59">
        <f t="shared" si="2"/>
        <v>0.01</v>
      </c>
      <c r="AM26" s="59">
        <f t="shared" si="2"/>
        <v>0.01</v>
      </c>
      <c r="AN26" s="59">
        <f t="shared" si="2"/>
        <v>0.01</v>
      </c>
      <c r="AO26" s="59">
        <f t="shared" si="2"/>
        <v>0.01</v>
      </c>
      <c r="AP26" s="59">
        <f t="shared" si="2"/>
        <v>0.01</v>
      </c>
      <c r="AQ26" s="59">
        <f t="shared" si="2"/>
        <v>0.01</v>
      </c>
      <c r="AR26" s="59">
        <f t="shared" si="2"/>
        <v>0.01</v>
      </c>
      <c r="AS26" s="59">
        <f t="shared" si="2"/>
        <v>0.01</v>
      </c>
      <c r="AT26" s="59">
        <f t="shared" si="2"/>
        <v>0.01</v>
      </c>
      <c r="AU26" s="59">
        <f t="shared" si="2"/>
        <v>0.01</v>
      </c>
      <c r="AV26" s="59">
        <f t="shared" si="2"/>
        <v>0.01</v>
      </c>
      <c r="AW26" s="59">
        <f t="shared" si="2"/>
        <v>0.01</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-0.36420618010331474</v>
      </c>
      <c r="F28" s="34">
        <f t="shared" ref="F28:AW28" si="3">F26*F27</f>
        <v>8.0122916709556083E-3</v>
      </c>
      <c r="G28" s="34">
        <f t="shared" si="3"/>
        <v>8.0271418954646814E-3</v>
      </c>
      <c r="H28" s="34">
        <f t="shared" si="3"/>
        <v>8.0110448102348134E-3</v>
      </c>
      <c r="I28" s="34">
        <f t="shared" si="3"/>
        <v>7.9993111074813158E-3</v>
      </c>
      <c r="J28" s="34">
        <f t="shared" si="3"/>
        <v>7.9917452119843257E-3</v>
      </c>
      <c r="K28" s="34">
        <f t="shared" si="3"/>
        <v>7.9848020656246004E-3</v>
      </c>
      <c r="L28" s="34">
        <f t="shared" si="3"/>
        <v>7.9718516151201322E-3</v>
      </c>
      <c r="M28" s="34">
        <f t="shared" si="3"/>
        <v>8.0000000000000002E-3</v>
      </c>
      <c r="N28" s="34">
        <f t="shared" si="3"/>
        <v>8.0000000000000002E-3</v>
      </c>
      <c r="O28" s="34">
        <f t="shared" si="3"/>
        <v>8.0000000000000002E-3</v>
      </c>
      <c r="P28" s="34">
        <f t="shared" si="3"/>
        <v>8.0000000000000002E-3</v>
      </c>
      <c r="Q28" s="34">
        <f t="shared" si="3"/>
        <v>8.0000000000000002E-3</v>
      </c>
      <c r="R28" s="34">
        <f t="shared" si="3"/>
        <v>8.0000000000000002E-3</v>
      </c>
      <c r="S28" s="34">
        <f t="shared" si="3"/>
        <v>8.0000000000000002E-3</v>
      </c>
      <c r="T28" s="34">
        <f t="shared" si="3"/>
        <v>8.0000000000000002E-3</v>
      </c>
      <c r="U28" s="34">
        <f t="shared" si="3"/>
        <v>8.0000000000000002E-3</v>
      </c>
      <c r="V28" s="34">
        <f t="shared" si="3"/>
        <v>8.0000000000000002E-3</v>
      </c>
      <c r="W28" s="34">
        <f t="shared" si="3"/>
        <v>8.0000000000000002E-3</v>
      </c>
      <c r="X28" s="34">
        <f t="shared" si="3"/>
        <v>8.0000000000000002E-3</v>
      </c>
      <c r="Y28" s="34">
        <f t="shared" si="3"/>
        <v>8.0000000000000002E-3</v>
      </c>
      <c r="Z28" s="34">
        <f t="shared" si="3"/>
        <v>8.0000000000000002E-3</v>
      </c>
      <c r="AA28" s="34">
        <f t="shared" si="3"/>
        <v>8.0000000000000002E-3</v>
      </c>
      <c r="AB28" s="34">
        <f t="shared" si="3"/>
        <v>8.0000000000000002E-3</v>
      </c>
      <c r="AC28" s="34">
        <f t="shared" si="3"/>
        <v>8.0000000000000002E-3</v>
      </c>
      <c r="AD28" s="34">
        <f t="shared" si="3"/>
        <v>8.0000000000000002E-3</v>
      </c>
      <c r="AE28" s="34">
        <f t="shared" si="3"/>
        <v>8.0000000000000002E-3</v>
      </c>
      <c r="AF28" s="34">
        <f t="shared" si="3"/>
        <v>8.0000000000000002E-3</v>
      </c>
      <c r="AG28" s="34">
        <f t="shared" si="3"/>
        <v>8.0000000000000002E-3</v>
      </c>
      <c r="AH28" s="34">
        <f t="shared" si="3"/>
        <v>8.0000000000000002E-3</v>
      </c>
      <c r="AI28" s="34">
        <f t="shared" si="3"/>
        <v>8.0000000000000002E-3</v>
      </c>
      <c r="AJ28" s="34">
        <f t="shared" si="3"/>
        <v>8.0000000000000002E-3</v>
      </c>
      <c r="AK28" s="34">
        <f t="shared" si="3"/>
        <v>8.0000000000000002E-3</v>
      </c>
      <c r="AL28" s="34">
        <f t="shared" si="3"/>
        <v>8.0000000000000002E-3</v>
      </c>
      <c r="AM28" s="34">
        <f t="shared" si="3"/>
        <v>8.0000000000000002E-3</v>
      </c>
      <c r="AN28" s="34">
        <f t="shared" si="3"/>
        <v>8.0000000000000002E-3</v>
      </c>
      <c r="AO28" s="34">
        <f t="shared" si="3"/>
        <v>8.0000000000000002E-3</v>
      </c>
      <c r="AP28" s="34">
        <f t="shared" si="3"/>
        <v>8.0000000000000002E-3</v>
      </c>
      <c r="AQ28" s="34">
        <f t="shared" si="3"/>
        <v>8.0000000000000002E-3</v>
      </c>
      <c r="AR28" s="34">
        <f t="shared" si="3"/>
        <v>8.0000000000000002E-3</v>
      </c>
      <c r="AS28" s="34">
        <f t="shared" si="3"/>
        <v>8.0000000000000002E-3</v>
      </c>
      <c r="AT28" s="34">
        <f t="shared" si="3"/>
        <v>8.0000000000000002E-3</v>
      </c>
      <c r="AU28" s="34">
        <f t="shared" si="3"/>
        <v>8.0000000000000002E-3</v>
      </c>
      <c r="AV28" s="34">
        <f t="shared" si="3"/>
        <v>8.0000000000000002E-3</v>
      </c>
      <c r="AW28" s="34">
        <f t="shared" si="3"/>
        <v>8.0000000000000002E-3</v>
      </c>
      <c r="AX28" s="34"/>
      <c r="AY28" s="34"/>
      <c r="AZ28" s="34"/>
      <c r="BA28" s="34"/>
      <c r="BB28" s="34"/>
      <c r="BC28" s="34"/>
      <c r="BD28" s="34"/>
    </row>
    <row r="29" spans="1:56" x14ac:dyDescent="0.3">
      <c r="A29" s="116"/>
      <c r="B29" s="9" t="s">
        <v>92</v>
      </c>
      <c r="C29" s="11" t="s">
        <v>44</v>
      </c>
      <c r="D29" s="9" t="s">
        <v>40</v>
      </c>
      <c r="E29" s="34">
        <f>E26-E28</f>
        <v>-9.1051545025828684E-2</v>
      </c>
      <c r="F29" s="34">
        <f t="shared" ref="F29:AW29" si="4">F26-F28</f>
        <v>2.0030729177389021E-3</v>
      </c>
      <c r="G29" s="34">
        <f t="shared" si="4"/>
        <v>2.006785473866169E-3</v>
      </c>
      <c r="H29" s="34">
        <f t="shared" si="4"/>
        <v>2.0027612025587029E-3</v>
      </c>
      <c r="I29" s="34">
        <f t="shared" si="4"/>
        <v>1.9998277768703294E-3</v>
      </c>
      <c r="J29" s="34">
        <f t="shared" si="4"/>
        <v>1.9979363029960801E-3</v>
      </c>
      <c r="K29" s="34">
        <f t="shared" si="4"/>
        <v>1.9962005164061488E-3</v>
      </c>
      <c r="L29" s="34">
        <f t="shared" si="4"/>
        <v>1.9929629037800326E-3</v>
      </c>
      <c r="M29" s="34">
        <f t="shared" si="4"/>
        <v>2E-3</v>
      </c>
      <c r="N29" s="34">
        <f t="shared" si="4"/>
        <v>2E-3</v>
      </c>
      <c r="O29" s="34">
        <f t="shared" si="4"/>
        <v>2E-3</v>
      </c>
      <c r="P29" s="34">
        <f t="shared" si="4"/>
        <v>2E-3</v>
      </c>
      <c r="Q29" s="34">
        <f t="shared" si="4"/>
        <v>2E-3</v>
      </c>
      <c r="R29" s="34">
        <f t="shared" si="4"/>
        <v>2E-3</v>
      </c>
      <c r="S29" s="34">
        <f t="shared" si="4"/>
        <v>2E-3</v>
      </c>
      <c r="T29" s="34">
        <f t="shared" si="4"/>
        <v>2E-3</v>
      </c>
      <c r="U29" s="34">
        <f t="shared" si="4"/>
        <v>2E-3</v>
      </c>
      <c r="V29" s="34">
        <f t="shared" si="4"/>
        <v>2E-3</v>
      </c>
      <c r="W29" s="34">
        <f t="shared" si="4"/>
        <v>2E-3</v>
      </c>
      <c r="X29" s="34">
        <f t="shared" si="4"/>
        <v>2E-3</v>
      </c>
      <c r="Y29" s="34">
        <f t="shared" si="4"/>
        <v>2E-3</v>
      </c>
      <c r="Z29" s="34">
        <f t="shared" si="4"/>
        <v>2E-3</v>
      </c>
      <c r="AA29" s="34">
        <f t="shared" si="4"/>
        <v>2E-3</v>
      </c>
      <c r="AB29" s="34">
        <f t="shared" si="4"/>
        <v>2E-3</v>
      </c>
      <c r="AC29" s="34">
        <f t="shared" si="4"/>
        <v>2E-3</v>
      </c>
      <c r="AD29" s="34">
        <f t="shared" si="4"/>
        <v>2E-3</v>
      </c>
      <c r="AE29" s="34">
        <f t="shared" si="4"/>
        <v>2E-3</v>
      </c>
      <c r="AF29" s="34">
        <f t="shared" si="4"/>
        <v>2E-3</v>
      </c>
      <c r="AG29" s="34">
        <f t="shared" si="4"/>
        <v>2E-3</v>
      </c>
      <c r="AH29" s="34">
        <f t="shared" si="4"/>
        <v>2E-3</v>
      </c>
      <c r="AI29" s="34">
        <f t="shared" si="4"/>
        <v>2E-3</v>
      </c>
      <c r="AJ29" s="34">
        <f t="shared" si="4"/>
        <v>2E-3</v>
      </c>
      <c r="AK29" s="34">
        <f t="shared" si="4"/>
        <v>2E-3</v>
      </c>
      <c r="AL29" s="34">
        <f t="shared" si="4"/>
        <v>2E-3</v>
      </c>
      <c r="AM29" s="34">
        <f t="shared" si="4"/>
        <v>2E-3</v>
      </c>
      <c r="AN29" s="34">
        <f t="shared" si="4"/>
        <v>2E-3</v>
      </c>
      <c r="AO29" s="34">
        <f t="shared" si="4"/>
        <v>2E-3</v>
      </c>
      <c r="AP29" s="34">
        <f t="shared" si="4"/>
        <v>2E-3</v>
      </c>
      <c r="AQ29" s="34">
        <f t="shared" si="4"/>
        <v>2E-3</v>
      </c>
      <c r="AR29" s="34">
        <f t="shared" si="4"/>
        <v>2E-3</v>
      </c>
      <c r="AS29" s="34">
        <f t="shared" si="4"/>
        <v>2E-3</v>
      </c>
      <c r="AT29" s="34">
        <f t="shared" si="4"/>
        <v>2E-3</v>
      </c>
      <c r="AU29" s="34">
        <f t="shared" si="4"/>
        <v>2E-3</v>
      </c>
      <c r="AV29" s="34">
        <f t="shared" si="4"/>
        <v>2E-3</v>
      </c>
      <c r="AW29" s="34">
        <f t="shared" si="4"/>
        <v>2E-3</v>
      </c>
      <c r="AX29" s="34"/>
      <c r="AY29" s="34"/>
      <c r="AZ29" s="34"/>
      <c r="BA29" s="34"/>
      <c r="BB29" s="34"/>
      <c r="BC29" s="34"/>
      <c r="BD29" s="34"/>
    </row>
    <row r="30" spans="1:56" ht="16.5" hidden="1" customHeight="1" outlineLevel="1" x14ac:dyDescent="0.35">
      <c r="A30" s="116"/>
      <c r="B30" s="9" t="s">
        <v>1</v>
      </c>
      <c r="C30" s="11" t="s">
        <v>53</v>
      </c>
      <c r="D30" s="9" t="s">
        <v>40</v>
      </c>
      <c r="F30" s="34">
        <f>$E$28/'Fixed data'!$C$7</f>
        <v>-8.0934706689625505E-3</v>
      </c>
      <c r="G30" s="34">
        <f>$E$28/'Fixed data'!$C$7</f>
        <v>-8.0934706689625505E-3</v>
      </c>
      <c r="H30" s="34">
        <f>$E$28/'Fixed data'!$C$7</f>
        <v>-8.0934706689625505E-3</v>
      </c>
      <c r="I30" s="34">
        <f>$E$28/'Fixed data'!$C$7</f>
        <v>-8.0934706689625505E-3</v>
      </c>
      <c r="J30" s="34">
        <f>$E$28/'Fixed data'!$C$7</f>
        <v>-8.0934706689625505E-3</v>
      </c>
      <c r="K30" s="34">
        <f>$E$28/'Fixed data'!$C$7</f>
        <v>-8.0934706689625505E-3</v>
      </c>
      <c r="L30" s="34">
        <f>$E$28/'Fixed data'!$C$7</f>
        <v>-8.0934706689625505E-3</v>
      </c>
      <c r="M30" s="34">
        <f>$E$28/'Fixed data'!$C$7</f>
        <v>-8.0934706689625505E-3</v>
      </c>
      <c r="N30" s="34">
        <f>$E$28/'Fixed data'!$C$7</f>
        <v>-8.0934706689625505E-3</v>
      </c>
      <c r="O30" s="34">
        <f>$E$28/'Fixed data'!$C$7</f>
        <v>-8.0934706689625505E-3</v>
      </c>
      <c r="P30" s="34">
        <f>$E$28/'Fixed data'!$C$7</f>
        <v>-8.0934706689625505E-3</v>
      </c>
      <c r="Q30" s="34">
        <f>$E$28/'Fixed data'!$C$7</f>
        <v>-8.0934706689625505E-3</v>
      </c>
      <c r="R30" s="34">
        <f>$E$28/'Fixed data'!$C$7</f>
        <v>-8.0934706689625505E-3</v>
      </c>
      <c r="S30" s="34">
        <f>$E$28/'Fixed data'!$C$7</f>
        <v>-8.0934706689625505E-3</v>
      </c>
      <c r="T30" s="34">
        <f>$E$28/'Fixed data'!$C$7</f>
        <v>-8.0934706689625505E-3</v>
      </c>
      <c r="U30" s="34">
        <f>$E$28/'Fixed data'!$C$7</f>
        <v>-8.0934706689625505E-3</v>
      </c>
      <c r="V30" s="34">
        <f>$E$28/'Fixed data'!$C$7</f>
        <v>-8.0934706689625505E-3</v>
      </c>
      <c r="W30" s="34">
        <f>$E$28/'Fixed data'!$C$7</f>
        <v>-8.0934706689625505E-3</v>
      </c>
      <c r="X30" s="34">
        <f>$E$28/'Fixed data'!$C$7</f>
        <v>-8.0934706689625505E-3</v>
      </c>
      <c r="Y30" s="34">
        <f>$E$28/'Fixed data'!$C$7</f>
        <v>-8.0934706689625505E-3</v>
      </c>
      <c r="Z30" s="34">
        <f>$E$28/'Fixed data'!$C$7</f>
        <v>-8.0934706689625505E-3</v>
      </c>
      <c r="AA30" s="34">
        <f>$E$28/'Fixed data'!$C$7</f>
        <v>-8.0934706689625505E-3</v>
      </c>
      <c r="AB30" s="34">
        <f>$E$28/'Fixed data'!$C$7</f>
        <v>-8.0934706689625505E-3</v>
      </c>
      <c r="AC30" s="34">
        <f>$E$28/'Fixed data'!$C$7</f>
        <v>-8.0934706689625505E-3</v>
      </c>
      <c r="AD30" s="34">
        <f>$E$28/'Fixed data'!$C$7</f>
        <v>-8.0934706689625505E-3</v>
      </c>
      <c r="AE30" s="34">
        <f>$E$28/'Fixed data'!$C$7</f>
        <v>-8.0934706689625505E-3</v>
      </c>
      <c r="AF30" s="34">
        <f>$E$28/'Fixed data'!$C$7</f>
        <v>-8.0934706689625505E-3</v>
      </c>
      <c r="AG30" s="34">
        <f>$E$28/'Fixed data'!$C$7</f>
        <v>-8.0934706689625505E-3</v>
      </c>
      <c r="AH30" s="34">
        <f>$E$28/'Fixed data'!$C$7</f>
        <v>-8.0934706689625505E-3</v>
      </c>
      <c r="AI30" s="34">
        <f>$E$28/'Fixed data'!$C$7</f>
        <v>-8.0934706689625505E-3</v>
      </c>
      <c r="AJ30" s="34">
        <f>$E$28/'Fixed data'!$C$7</f>
        <v>-8.0934706689625505E-3</v>
      </c>
      <c r="AK30" s="34">
        <f>$E$28/'Fixed data'!$C$7</f>
        <v>-8.0934706689625505E-3</v>
      </c>
      <c r="AL30" s="34">
        <f>$E$28/'Fixed data'!$C$7</f>
        <v>-8.0934706689625505E-3</v>
      </c>
      <c r="AM30" s="34">
        <f>$E$28/'Fixed data'!$C$7</f>
        <v>-8.0934706689625505E-3</v>
      </c>
      <c r="AN30" s="34">
        <f>$E$28/'Fixed data'!$C$7</f>
        <v>-8.0934706689625505E-3</v>
      </c>
      <c r="AO30" s="34">
        <f>$E$28/'Fixed data'!$C$7</f>
        <v>-8.0934706689625505E-3</v>
      </c>
      <c r="AP30" s="34">
        <f>$E$28/'Fixed data'!$C$7</f>
        <v>-8.0934706689625505E-3</v>
      </c>
      <c r="AQ30" s="34">
        <f>$E$28/'Fixed data'!$C$7</f>
        <v>-8.0934706689625505E-3</v>
      </c>
      <c r="AR30" s="34">
        <f>$E$28/'Fixed data'!$C$7</f>
        <v>-8.0934706689625505E-3</v>
      </c>
      <c r="AS30" s="34">
        <f>$E$28/'Fixed data'!$C$7</f>
        <v>-8.0934706689625505E-3</v>
      </c>
      <c r="AT30" s="34">
        <f>$E$28/'Fixed data'!$C$7</f>
        <v>-8.0934706689625505E-3</v>
      </c>
      <c r="AU30" s="34">
        <f>$E$28/'Fixed data'!$C$7</f>
        <v>-8.0934706689625505E-3</v>
      </c>
      <c r="AV30" s="34">
        <f>$E$28/'Fixed data'!$C$7</f>
        <v>-8.0934706689625505E-3</v>
      </c>
      <c r="AW30" s="34">
        <f>$E$28/'Fixed data'!$C$7</f>
        <v>-8.0934706689625505E-3</v>
      </c>
      <c r="AX30" s="34">
        <f>$E$28/'Fixed data'!$C$7</f>
        <v>-8.0934706689625505E-3</v>
      </c>
      <c r="AY30" s="34"/>
      <c r="AZ30" s="34"/>
      <c r="BA30" s="34"/>
      <c r="BB30" s="34"/>
      <c r="BC30" s="34"/>
      <c r="BD30" s="34"/>
    </row>
    <row r="31" spans="1:56" ht="16.5" hidden="1" customHeight="1" outlineLevel="1" x14ac:dyDescent="0.35">
      <c r="A31" s="116"/>
      <c r="B31" s="9" t="s">
        <v>2</v>
      </c>
      <c r="C31" s="11" t="s">
        <v>54</v>
      </c>
      <c r="D31" s="9" t="s">
        <v>40</v>
      </c>
      <c r="F31" s="34"/>
      <c r="G31" s="34">
        <f>$F$28/'Fixed data'!$C$7</f>
        <v>1.7805092602123573E-4</v>
      </c>
      <c r="H31" s="34">
        <f>$F$28/'Fixed data'!$C$7</f>
        <v>1.7805092602123573E-4</v>
      </c>
      <c r="I31" s="34">
        <f>$F$28/'Fixed data'!$C$7</f>
        <v>1.7805092602123573E-4</v>
      </c>
      <c r="J31" s="34">
        <f>$F$28/'Fixed data'!$C$7</f>
        <v>1.7805092602123573E-4</v>
      </c>
      <c r="K31" s="34">
        <f>$F$28/'Fixed data'!$C$7</f>
        <v>1.7805092602123573E-4</v>
      </c>
      <c r="L31" s="34">
        <f>$F$28/'Fixed data'!$C$7</f>
        <v>1.7805092602123573E-4</v>
      </c>
      <c r="M31" s="34">
        <f>$F$28/'Fixed data'!$C$7</f>
        <v>1.7805092602123573E-4</v>
      </c>
      <c r="N31" s="34">
        <f>$F$28/'Fixed data'!$C$7</f>
        <v>1.7805092602123573E-4</v>
      </c>
      <c r="O31" s="34">
        <f>$F$28/'Fixed data'!$C$7</f>
        <v>1.7805092602123573E-4</v>
      </c>
      <c r="P31" s="34">
        <f>$F$28/'Fixed data'!$C$7</f>
        <v>1.7805092602123573E-4</v>
      </c>
      <c r="Q31" s="34">
        <f>$F$28/'Fixed data'!$C$7</f>
        <v>1.7805092602123573E-4</v>
      </c>
      <c r="R31" s="34">
        <f>$F$28/'Fixed data'!$C$7</f>
        <v>1.7805092602123573E-4</v>
      </c>
      <c r="S31" s="34">
        <f>$F$28/'Fixed data'!$C$7</f>
        <v>1.7805092602123573E-4</v>
      </c>
      <c r="T31" s="34">
        <f>$F$28/'Fixed data'!$C$7</f>
        <v>1.7805092602123573E-4</v>
      </c>
      <c r="U31" s="34">
        <f>$F$28/'Fixed data'!$C$7</f>
        <v>1.7805092602123573E-4</v>
      </c>
      <c r="V31" s="34">
        <f>$F$28/'Fixed data'!$C$7</f>
        <v>1.7805092602123573E-4</v>
      </c>
      <c r="W31" s="34">
        <f>$F$28/'Fixed data'!$C$7</f>
        <v>1.7805092602123573E-4</v>
      </c>
      <c r="X31" s="34">
        <f>$F$28/'Fixed data'!$C$7</f>
        <v>1.7805092602123573E-4</v>
      </c>
      <c r="Y31" s="34">
        <f>$F$28/'Fixed data'!$C$7</f>
        <v>1.7805092602123573E-4</v>
      </c>
      <c r="Z31" s="34">
        <f>$F$28/'Fixed data'!$C$7</f>
        <v>1.7805092602123573E-4</v>
      </c>
      <c r="AA31" s="34">
        <f>$F$28/'Fixed data'!$C$7</f>
        <v>1.7805092602123573E-4</v>
      </c>
      <c r="AB31" s="34">
        <f>$F$28/'Fixed data'!$C$7</f>
        <v>1.7805092602123573E-4</v>
      </c>
      <c r="AC31" s="34">
        <f>$F$28/'Fixed data'!$C$7</f>
        <v>1.7805092602123573E-4</v>
      </c>
      <c r="AD31" s="34">
        <f>$F$28/'Fixed data'!$C$7</f>
        <v>1.7805092602123573E-4</v>
      </c>
      <c r="AE31" s="34">
        <f>$F$28/'Fixed data'!$C$7</f>
        <v>1.7805092602123573E-4</v>
      </c>
      <c r="AF31" s="34">
        <f>$F$28/'Fixed data'!$C$7</f>
        <v>1.7805092602123573E-4</v>
      </c>
      <c r="AG31" s="34">
        <f>$F$28/'Fixed data'!$C$7</f>
        <v>1.7805092602123573E-4</v>
      </c>
      <c r="AH31" s="34">
        <f>$F$28/'Fixed data'!$C$7</f>
        <v>1.7805092602123573E-4</v>
      </c>
      <c r="AI31" s="34">
        <f>$F$28/'Fixed data'!$C$7</f>
        <v>1.7805092602123573E-4</v>
      </c>
      <c r="AJ31" s="34">
        <f>$F$28/'Fixed data'!$C$7</f>
        <v>1.7805092602123573E-4</v>
      </c>
      <c r="AK31" s="34">
        <f>$F$28/'Fixed data'!$C$7</f>
        <v>1.7805092602123573E-4</v>
      </c>
      <c r="AL31" s="34">
        <f>$F$28/'Fixed data'!$C$7</f>
        <v>1.7805092602123573E-4</v>
      </c>
      <c r="AM31" s="34">
        <f>$F$28/'Fixed data'!$C$7</f>
        <v>1.7805092602123573E-4</v>
      </c>
      <c r="AN31" s="34">
        <f>$F$28/'Fixed data'!$C$7</f>
        <v>1.7805092602123573E-4</v>
      </c>
      <c r="AO31" s="34">
        <f>$F$28/'Fixed data'!$C$7</f>
        <v>1.7805092602123573E-4</v>
      </c>
      <c r="AP31" s="34">
        <f>$F$28/'Fixed data'!$C$7</f>
        <v>1.7805092602123573E-4</v>
      </c>
      <c r="AQ31" s="34">
        <f>$F$28/'Fixed data'!$C$7</f>
        <v>1.7805092602123573E-4</v>
      </c>
      <c r="AR31" s="34">
        <f>$F$28/'Fixed data'!$C$7</f>
        <v>1.7805092602123573E-4</v>
      </c>
      <c r="AS31" s="34">
        <f>$F$28/'Fixed data'!$C$7</f>
        <v>1.7805092602123573E-4</v>
      </c>
      <c r="AT31" s="34">
        <f>$F$28/'Fixed data'!$C$7</f>
        <v>1.7805092602123573E-4</v>
      </c>
      <c r="AU31" s="34">
        <f>$F$28/'Fixed data'!$C$7</f>
        <v>1.7805092602123573E-4</v>
      </c>
      <c r="AV31" s="34">
        <f>$F$28/'Fixed data'!$C$7</f>
        <v>1.7805092602123573E-4</v>
      </c>
      <c r="AW31" s="34">
        <f>$F$28/'Fixed data'!$C$7</f>
        <v>1.7805092602123573E-4</v>
      </c>
      <c r="AX31" s="34">
        <f>$F$28/'Fixed data'!$C$7</f>
        <v>1.7805092602123573E-4</v>
      </c>
      <c r="AY31" s="34">
        <f>$F$28/'Fixed data'!$C$7</f>
        <v>1.7805092602123573E-4</v>
      </c>
      <c r="AZ31" s="34"/>
      <c r="BA31" s="34"/>
      <c r="BB31" s="34"/>
      <c r="BC31" s="34"/>
      <c r="BD31" s="34"/>
    </row>
    <row r="32" spans="1:56" ht="16.5" hidden="1" customHeight="1" outlineLevel="1" x14ac:dyDescent="0.35">
      <c r="A32" s="116"/>
      <c r="B32" s="9" t="s">
        <v>3</v>
      </c>
      <c r="C32" s="11" t="s">
        <v>55</v>
      </c>
      <c r="D32" s="9" t="s">
        <v>40</v>
      </c>
      <c r="F32" s="34"/>
      <c r="G32" s="34"/>
      <c r="H32" s="34">
        <f>$G$28/'Fixed data'!$C$7</f>
        <v>1.7838093101032624E-4</v>
      </c>
      <c r="I32" s="34">
        <f>$G$28/'Fixed data'!$C$7</f>
        <v>1.7838093101032624E-4</v>
      </c>
      <c r="J32" s="34">
        <f>$G$28/'Fixed data'!$C$7</f>
        <v>1.7838093101032624E-4</v>
      </c>
      <c r="K32" s="34">
        <f>$G$28/'Fixed data'!$C$7</f>
        <v>1.7838093101032624E-4</v>
      </c>
      <c r="L32" s="34">
        <f>$G$28/'Fixed data'!$C$7</f>
        <v>1.7838093101032624E-4</v>
      </c>
      <c r="M32" s="34">
        <f>$G$28/'Fixed data'!$C$7</f>
        <v>1.7838093101032624E-4</v>
      </c>
      <c r="N32" s="34">
        <f>$G$28/'Fixed data'!$C$7</f>
        <v>1.7838093101032624E-4</v>
      </c>
      <c r="O32" s="34">
        <f>$G$28/'Fixed data'!$C$7</f>
        <v>1.7838093101032624E-4</v>
      </c>
      <c r="P32" s="34">
        <f>$G$28/'Fixed data'!$C$7</f>
        <v>1.7838093101032624E-4</v>
      </c>
      <c r="Q32" s="34">
        <f>$G$28/'Fixed data'!$C$7</f>
        <v>1.7838093101032624E-4</v>
      </c>
      <c r="R32" s="34">
        <f>$G$28/'Fixed data'!$C$7</f>
        <v>1.7838093101032624E-4</v>
      </c>
      <c r="S32" s="34">
        <f>$G$28/'Fixed data'!$C$7</f>
        <v>1.7838093101032624E-4</v>
      </c>
      <c r="T32" s="34">
        <f>$G$28/'Fixed data'!$C$7</f>
        <v>1.7838093101032624E-4</v>
      </c>
      <c r="U32" s="34">
        <f>$G$28/'Fixed data'!$C$7</f>
        <v>1.7838093101032624E-4</v>
      </c>
      <c r="V32" s="34">
        <f>$G$28/'Fixed data'!$C$7</f>
        <v>1.7838093101032624E-4</v>
      </c>
      <c r="W32" s="34">
        <f>$G$28/'Fixed data'!$C$7</f>
        <v>1.7838093101032624E-4</v>
      </c>
      <c r="X32" s="34">
        <f>$G$28/'Fixed data'!$C$7</f>
        <v>1.7838093101032624E-4</v>
      </c>
      <c r="Y32" s="34">
        <f>$G$28/'Fixed data'!$C$7</f>
        <v>1.7838093101032624E-4</v>
      </c>
      <c r="Z32" s="34">
        <f>$G$28/'Fixed data'!$C$7</f>
        <v>1.7838093101032624E-4</v>
      </c>
      <c r="AA32" s="34">
        <f>$G$28/'Fixed data'!$C$7</f>
        <v>1.7838093101032624E-4</v>
      </c>
      <c r="AB32" s="34">
        <f>$G$28/'Fixed data'!$C$7</f>
        <v>1.7838093101032624E-4</v>
      </c>
      <c r="AC32" s="34">
        <f>$G$28/'Fixed data'!$C$7</f>
        <v>1.7838093101032624E-4</v>
      </c>
      <c r="AD32" s="34">
        <f>$G$28/'Fixed data'!$C$7</f>
        <v>1.7838093101032624E-4</v>
      </c>
      <c r="AE32" s="34">
        <f>$G$28/'Fixed data'!$C$7</f>
        <v>1.7838093101032624E-4</v>
      </c>
      <c r="AF32" s="34">
        <f>$G$28/'Fixed data'!$C$7</f>
        <v>1.7838093101032624E-4</v>
      </c>
      <c r="AG32" s="34">
        <f>$G$28/'Fixed data'!$C$7</f>
        <v>1.7838093101032624E-4</v>
      </c>
      <c r="AH32" s="34">
        <f>$G$28/'Fixed data'!$C$7</f>
        <v>1.7838093101032624E-4</v>
      </c>
      <c r="AI32" s="34">
        <f>$G$28/'Fixed data'!$C$7</f>
        <v>1.7838093101032624E-4</v>
      </c>
      <c r="AJ32" s="34">
        <f>$G$28/'Fixed data'!$C$7</f>
        <v>1.7838093101032624E-4</v>
      </c>
      <c r="AK32" s="34">
        <f>$G$28/'Fixed data'!$C$7</f>
        <v>1.7838093101032624E-4</v>
      </c>
      <c r="AL32" s="34">
        <f>$G$28/'Fixed data'!$C$7</f>
        <v>1.7838093101032624E-4</v>
      </c>
      <c r="AM32" s="34">
        <f>$G$28/'Fixed data'!$C$7</f>
        <v>1.7838093101032624E-4</v>
      </c>
      <c r="AN32" s="34">
        <f>$G$28/'Fixed data'!$C$7</f>
        <v>1.7838093101032624E-4</v>
      </c>
      <c r="AO32" s="34">
        <f>$G$28/'Fixed data'!$C$7</f>
        <v>1.7838093101032624E-4</v>
      </c>
      <c r="AP32" s="34">
        <f>$G$28/'Fixed data'!$C$7</f>
        <v>1.7838093101032624E-4</v>
      </c>
      <c r="AQ32" s="34">
        <f>$G$28/'Fixed data'!$C$7</f>
        <v>1.7838093101032624E-4</v>
      </c>
      <c r="AR32" s="34">
        <f>$G$28/'Fixed data'!$C$7</f>
        <v>1.7838093101032624E-4</v>
      </c>
      <c r="AS32" s="34">
        <f>$G$28/'Fixed data'!$C$7</f>
        <v>1.7838093101032624E-4</v>
      </c>
      <c r="AT32" s="34">
        <f>$G$28/'Fixed data'!$C$7</f>
        <v>1.7838093101032624E-4</v>
      </c>
      <c r="AU32" s="34">
        <f>$G$28/'Fixed data'!$C$7</f>
        <v>1.7838093101032624E-4</v>
      </c>
      <c r="AV32" s="34">
        <f>$G$28/'Fixed data'!$C$7</f>
        <v>1.7838093101032624E-4</v>
      </c>
      <c r="AW32" s="34">
        <f>$G$28/'Fixed data'!$C$7</f>
        <v>1.7838093101032624E-4</v>
      </c>
      <c r="AX32" s="34">
        <f>$G$28/'Fixed data'!$C$7</f>
        <v>1.7838093101032624E-4</v>
      </c>
      <c r="AY32" s="34">
        <f>$G$28/'Fixed data'!$C$7</f>
        <v>1.7838093101032624E-4</v>
      </c>
      <c r="AZ32" s="34">
        <f>$G$28/'Fixed data'!$C$7</f>
        <v>1.7838093101032624E-4</v>
      </c>
      <c r="BA32" s="34"/>
      <c r="BB32" s="34"/>
      <c r="BC32" s="34"/>
      <c r="BD32" s="34"/>
    </row>
    <row r="33" spans="1:57" ht="16.5" hidden="1" customHeight="1" outlineLevel="1" x14ac:dyDescent="0.35">
      <c r="A33" s="116"/>
      <c r="B33" s="9" t="s">
        <v>4</v>
      </c>
      <c r="C33" s="11" t="s">
        <v>56</v>
      </c>
      <c r="D33" s="9" t="s">
        <v>40</v>
      </c>
      <c r="F33" s="34"/>
      <c r="G33" s="34"/>
      <c r="H33" s="34"/>
      <c r="I33" s="34">
        <f>$H$28/'Fixed data'!$C$7</f>
        <v>1.7802321800521807E-4</v>
      </c>
      <c r="J33" s="34">
        <f>$H$28/'Fixed data'!$C$7</f>
        <v>1.7802321800521807E-4</v>
      </c>
      <c r="K33" s="34">
        <f>$H$28/'Fixed data'!$C$7</f>
        <v>1.7802321800521807E-4</v>
      </c>
      <c r="L33" s="34">
        <f>$H$28/'Fixed data'!$C$7</f>
        <v>1.7802321800521807E-4</v>
      </c>
      <c r="M33" s="34">
        <f>$H$28/'Fixed data'!$C$7</f>
        <v>1.7802321800521807E-4</v>
      </c>
      <c r="N33" s="34">
        <f>$H$28/'Fixed data'!$C$7</f>
        <v>1.7802321800521807E-4</v>
      </c>
      <c r="O33" s="34">
        <f>$H$28/'Fixed data'!$C$7</f>
        <v>1.7802321800521807E-4</v>
      </c>
      <c r="P33" s="34">
        <f>$H$28/'Fixed data'!$C$7</f>
        <v>1.7802321800521807E-4</v>
      </c>
      <c r="Q33" s="34">
        <f>$H$28/'Fixed data'!$C$7</f>
        <v>1.7802321800521807E-4</v>
      </c>
      <c r="R33" s="34">
        <f>$H$28/'Fixed data'!$C$7</f>
        <v>1.7802321800521807E-4</v>
      </c>
      <c r="S33" s="34">
        <f>$H$28/'Fixed data'!$C$7</f>
        <v>1.7802321800521807E-4</v>
      </c>
      <c r="T33" s="34">
        <f>$H$28/'Fixed data'!$C$7</f>
        <v>1.7802321800521807E-4</v>
      </c>
      <c r="U33" s="34">
        <f>$H$28/'Fixed data'!$C$7</f>
        <v>1.7802321800521807E-4</v>
      </c>
      <c r="V33" s="34">
        <f>$H$28/'Fixed data'!$C$7</f>
        <v>1.7802321800521807E-4</v>
      </c>
      <c r="W33" s="34">
        <f>$H$28/'Fixed data'!$C$7</f>
        <v>1.7802321800521807E-4</v>
      </c>
      <c r="X33" s="34">
        <f>$H$28/'Fixed data'!$C$7</f>
        <v>1.7802321800521807E-4</v>
      </c>
      <c r="Y33" s="34">
        <f>$H$28/'Fixed data'!$C$7</f>
        <v>1.7802321800521807E-4</v>
      </c>
      <c r="Z33" s="34">
        <f>$H$28/'Fixed data'!$C$7</f>
        <v>1.7802321800521807E-4</v>
      </c>
      <c r="AA33" s="34">
        <f>$H$28/'Fixed data'!$C$7</f>
        <v>1.7802321800521807E-4</v>
      </c>
      <c r="AB33" s="34">
        <f>$H$28/'Fixed data'!$C$7</f>
        <v>1.7802321800521807E-4</v>
      </c>
      <c r="AC33" s="34">
        <f>$H$28/'Fixed data'!$C$7</f>
        <v>1.7802321800521807E-4</v>
      </c>
      <c r="AD33" s="34">
        <f>$H$28/'Fixed data'!$C$7</f>
        <v>1.7802321800521807E-4</v>
      </c>
      <c r="AE33" s="34">
        <f>$H$28/'Fixed data'!$C$7</f>
        <v>1.7802321800521807E-4</v>
      </c>
      <c r="AF33" s="34">
        <f>$H$28/'Fixed data'!$C$7</f>
        <v>1.7802321800521807E-4</v>
      </c>
      <c r="AG33" s="34">
        <f>$H$28/'Fixed data'!$C$7</f>
        <v>1.7802321800521807E-4</v>
      </c>
      <c r="AH33" s="34">
        <f>$H$28/'Fixed data'!$C$7</f>
        <v>1.7802321800521807E-4</v>
      </c>
      <c r="AI33" s="34">
        <f>$H$28/'Fixed data'!$C$7</f>
        <v>1.7802321800521807E-4</v>
      </c>
      <c r="AJ33" s="34">
        <f>$H$28/'Fixed data'!$C$7</f>
        <v>1.7802321800521807E-4</v>
      </c>
      <c r="AK33" s="34">
        <f>$H$28/'Fixed data'!$C$7</f>
        <v>1.7802321800521807E-4</v>
      </c>
      <c r="AL33" s="34">
        <f>$H$28/'Fixed data'!$C$7</f>
        <v>1.7802321800521807E-4</v>
      </c>
      <c r="AM33" s="34">
        <f>$H$28/'Fixed data'!$C$7</f>
        <v>1.7802321800521807E-4</v>
      </c>
      <c r="AN33" s="34">
        <f>$H$28/'Fixed data'!$C$7</f>
        <v>1.7802321800521807E-4</v>
      </c>
      <c r="AO33" s="34">
        <f>$H$28/'Fixed data'!$C$7</f>
        <v>1.7802321800521807E-4</v>
      </c>
      <c r="AP33" s="34">
        <f>$H$28/'Fixed data'!$C$7</f>
        <v>1.7802321800521807E-4</v>
      </c>
      <c r="AQ33" s="34">
        <f>$H$28/'Fixed data'!$C$7</f>
        <v>1.7802321800521807E-4</v>
      </c>
      <c r="AR33" s="34">
        <f>$H$28/'Fixed data'!$C$7</f>
        <v>1.7802321800521807E-4</v>
      </c>
      <c r="AS33" s="34">
        <f>$H$28/'Fixed data'!$C$7</f>
        <v>1.7802321800521807E-4</v>
      </c>
      <c r="AT33" s="34">
        <f>$H$28/'Fixed data'!$C$7</f>
        <v>1.7802321800521807E-4</v>
      </c>
      <c r="AU33" s="34">
        <f>$H$28/'Fixed data'!$C$7</f>
        <v>1.7802321800521807E-4</v>
      </c>
      <c r="AV33" s="34">
        <f>$H$28/'Fixed data'!$C$7</f>
        <v>1.7802321800521807E-4</v>
      </c>
      <c r="AW33" s="34">
        <f>$H$28/'Fixed data'!$C$7</f>
        <v>1.7802321800521807E-4</v>
      </c>
      <c r="AX33" s="34">
        <f>$H$28/'Fixed data'!$C$7</f>
        <v>1.7802321800521807E-4</v>
      </c>
      <c r="AY33" s="34">
        <f>$H$28/'Fixed data'!$C$7</f>
        <v>1.7802321800521807E-4</v>
      </c>
      <c r="AZ33" s="34">
        <f>$H$28/'Fixed data'!$C$7</f>
        <v>1.7802321800521807E-4</v>
      </c>
      <c r="BA33" s="34">
        <f>$H$28/'Fixed data'!$C$7</f>
        <v>1.7802321800521807E-4</v>
      </c>
      <c r="BB33" s="34"/>
      <c r="BC33" s="34"/>
      <c r="BD33" s="34"/>
    </row>
    <row r="34" spans="1:57" ht="16.5" hidden="1" customHeight="1" outlineLevel="1" x14ac:dyDescent="0.35">
      <c r="A34" s="116"/>
      <c r="B34" s="9" t="s">
        <v>5</v>
      </c>
      <c r="C34" s="11" t="s">
        <v>57</v>
      </c>
      <c r="D34" s="9" t="s">
        <v>40</v>
      </c>
      <c r="F34" s="34"/>
      <c r="G34" s="34"/>
      <c r="H34" s="34"/>
      <c r="I34" s="34"/>
      <c r="J34" s="34">
        <f>$I$28/'Fixed data'!$C$7</f>
        <v>1.7776246905514036E-4</v>
      </c>
      <c r="K34" s="34">
        <f>$I$28/'Fixed data'!$C$7</f>
        <v>1.7776246905514036E-4</v>
      </c>
      <c r="L34" s="34">
        <f>$I$28/'Fixed data'!$C$7</f>
        <v>1.7776246905514036E-4</v>
      </c>
      <c r="M34" s="34">
        <f>$I$28/'Fixed data'!$C$7</f>
        <v>1.7776246905514036E-4</v>
      </c>
      <c r="N34" s="34">
        <f>$I$28/'Fixed data'!$C$7</f>
        <v>1.7776246905514036E-4</v>
      </c>
      <c r="O34" s="34">
        <f>$I$28/'Fixed data'!$C$7</f>
        <v>1.7776246905514036E-4</v>
      </c>
      <c r="P34" s="34">
        <f>$I$28/'Fixed data'!$C$7</f>
        <v>1.7776246905514036E-4</v>
      </c>
      <c r="Q34" s="34">
        <f>$I$28/'Fixed data'!$C$7</f>
        <v>1.7776246905514036E-4</v>
      </c>
      <c r="R34" s="34">
        <f>$I$28/'Fixed data'!$C$7</f>
        <v>1.7776246905514036E-4</v>
      </c>
      <c r="S34" s="34">
        <f>$I$28/'Fixed data'!$C$7</f>
        <v>1.7776246905514036E-4</v>
      </c>
      <c r="T34" s="34">
        <f>$I$28/'Fixed data'!$C$7</f>
        <v>1.7776246905514036E-4</v>
      </c>
      <c r="U34" s="34">
        <f>$I$28/'Fixed data'!$C$7</f>
        <v>1.7776246905514036E-4</v>
      </c>
      <c r="V34" s="34">
        <f>$I$28/'Fixed data'!$C$7</f>
        <v>1.7776246905514036E-4</v>
      </c>
      <c r="W34" s="34">
        <f>$I$28/'Fixed data'!$C$7</f>
        <v>1.7776246905514036E-4</v>
      </c>
      <c r="X34" s="34">
        <f>$I$28/'Fixed data'!$C$7</f>
        <v>1.7776246905514036E-4</v>
      </c>
      <c r="Y34" s="34">
        <f>$I$28/'Fixed data'!$C$7</f>
        <v>1.7776246905514036E-4</v>
      </c>
      <c r="Z34" s="34">
        <f>$I$28/'Fixed data'!$C$7</f>
        <v>1.7776246905514036E-4</v>
      </c>
      <c r="AA34" s="34">
        <f>$I$28/'Fixed data'!$C$7</f>
        <v>1.7776246905514036E-4</v>
      </c>
      <c r="AB34" s="34">
        <f>$I$28/'Fixed data'!$C$7</f>
        <v>1.7776246905514036E-4</v>
      </c>
      <c r="AC34" s="34">
        <f>$I$28/'Fixed data'!$C$7</f>
        <v>1.7776246905514036E-4</v>
      </c>
      <c r="AD34" s="34">
        <f>$I$28/'Fixed data'!$C$7</f>
        <v>1.7776246905514036E-4</v>
      </c>
      <c r="AE34" s="34">
        <f>$I$28/'Fixed data'!$C$7</f>
        <v>1.7776246905514036E-4</v>
      </c>
      <c r="AF34" s="34">
        <f>$I$28/'Fixed data'!$C$7</f>
        <v>1.7776246905514036E-4</v>
      </c>
      <c r="AG34" s="34">
        <f>$I$28/'Fixed data'!$C$7</f>
        <v>1.7776246905514036E-4</v>
      </c>
      <c r="AH34" s="34">
        <f>$I$28/'Fixed data'!$C$7</f>
        <v>1.7776246905514036E-4</v>
      </c>
      <c r="AI34" s="34">
        <f>$I$28/'Fixed data'!$C$7</f>
        <v>1.7776246905514036E-4</v>
      </c>
      <c r="AJ34" s="34">
        <f>$I$28/'Fixed data'!$C$7</f>
        <v>1.7776246905514036E-4</v>
      </c>
      <c r="AK34" s="34">
        <f>$I$28/'Fixed data'!$C$7</f>
        <v>1.7776246905514036E-4</v>
      </c>
      <c r="AL34" s="34">
        <f>$I$28/'Fixed data'!$C$7</f>
        <v>1.7776246905514036E-4</v>
      </c>
      <c r="AM34" s="34">
        <f>$I$28/'Fixed data'!$C$7</f>
        <v>1.7776246905514036E-4</v>
      </c>
      <c r="AN34" s="34">
        <f>$I$28/'Fixed data'!$C$7</f>
        <v>1.7776246905514036E-4</v>
      </c>
      <c r="AO34" s="34">
        <f>$I$28/'Fixed data'!$C$7</f>
        <v>1.7776246905514036E-4</v>
      </c>
      <c r="AP34" s="34">
        <f>$I$28/'Fixed data'!$C$7</f>
        <v>1.7776246905514036E-4</v>
      </c>
      <c r="AQ34" s="34">
        <f>$I$28/'Fixed data'!$C$7</f>
        <v>1.7776246905514036E-4</v>
      </c>
      <c r="AR34" s="34">
        <f>$I$28/'Fixed data'!$C$7</f>
        <v>1.7776246905514036E-4</v>
      </c>
      <c r="AS34" s="34">
        <f>$I$28/'Fixed data'!$C$7</f>
        <v>1.7776246905514036E-4</v>
      </c>
      <c r="AT34" s="34">
        <f>$I$28/'Fixed data'!$C$7</f>
        <v>1.7776246905514036E-4</v>
      </c>
      <c r="AU34" s="34">
        <f>$I$28/'Fixed data'!$C$7</f>
        <v>1.7776246905514036E-4</v>
      </c>
      <c r="AV34" s="34">
        <f>$I$28/'Fixed data'!$C$7</f>
        <v>1.7776246905514036E-4</v>
      </c>
      <c r="AW34" s="34">
        <f>$I$28/'Fixed data'!$C$7</f>
        <v>1.7776246905514036E-4</v>
      </c>
      <c r="AX34" s="34">
        <f>$I$28/'Fixed data'!$C$7</f>
        <v>1.7776246905514036E-4</v>
      </c>
      <c r="AY34" s="34">
        <f>$I$28/'Fixed data'!$C$7</f>
        <v>1.7776246905514036E-4</v>
      </c>
      <c r="AZ34" s="34">
        <f>$I$28/'Fixed data'!$C$7</f>
        <v>1.7776246905514036E-4</v>
      </c>
      <c r="BA34" s="34">
        <f>$I$28/'Fixed data'!$C$7</f>
        <v>1.7776246905514036E-4</v>
      </c>
      <c r="BB34" s="34">
        <f>$I$28/'Fixed data'!$C$7</f>
        <v>1.7776246905514036E-4</v>
      </c>
      <c r="BC34" s="34"/>
      <c r="BD34" s="34"/>
    </row>
    <row r="35" spans="1:57" ht="16.5" hidden="1" customHeight="1" outlineLevel="1" x14ac:dyDescent="0.35">
      <c r="A35" s="116"/>
      <c r="B35" s="9" t="s">
        <v>6</v>
      </c>
      <c r="C35" s="11" t="s">
        <v>58</v>
      </c>
      <c r="D35" s="9" t="s">
        <v>40</v>
      </c>
      <c r="F35" s="34"/>
      <c r="G35" s="34"/>
      <c r="H35" s="34"/>
      <c r="I35" s="34"/>
      <c r="J35" s="34"/>
      <c r="K35" s="34">
        <f>$J$28/'Fixed data'!$C$7</f>
        <v>1.7759433804409613E-4</v>
      </c>
      <c r="L35" s="34">
        <f>$J$28/'Fixed data'!$C$7</f>
        <v>1.7759433804409613E-4</v>
      </c>
      <c r="M35" s="34">
        <f>$J$28/'Fixed data'!$C$7</f>
        <v>1.7759433804409613E-4</v>
      </c>
      <c r="N35" s="34">
        <f>$J$28/'Fixed data'!$C$7</f>
        <v>1.7759433804409613E-4</v>
      </c>
      <c r="O35" s="34">
        <f>$J$28/'Fixed data'!$C$7</f>
        <v>1.7759433804409613E-4</v>
      </c>
      <c r="P35" s="34">
        <f>$J$28/'Fixed data'!$C$7</f>
        <v>1.7759433804409613E-4</v>
      </c>
      <c r="Q35" s="34">
        <f>$J$28/'Fixed data'!$C$7</f>
        <v>1.7759433804409613E-4</v>
      </c>
      <c r="R35" s="34">
        <f>$J$28/'Fixed data'!$C$7</f>
        <v>1.7759433804409613E-4</v>
      </c>
      <c r="S35" s="34">
        <f>$J$28/'Fixed data'!$C$7</f>
        <v>1.7759433804409613E-4</v>
      </c>
      <c r="T35" s="34">
        <f>$J$28/'Fixed data'!$C$7</f>
        <v>1.7759433804409613E-4</v>
      </c>
      <c r="U35" s="34">
        <f>$J$28/'Fixed data'!$C$7</f>
        <v>1.7759433804409613E-4</v>
      </c>
      <c r="V35" s="34">
        <f>$J$28/'Fixed data'!$C$7</f>
        <v>1.7759433804409613E-4</v>
      </c>
      <c r="W35" s="34">
        <f>$J$28/'Fixed data'!$C$7</f>
        <v>1.7759433804409613E-4</v>
      </c>
      <c r="X35" s="34">
        <f>$J$28/'Fixed data'!$C$7</f>
        <v>1.7759433804409613E-4</v>
      </c>
      <c r="Y35" s="34">
        <f>$J$28/'Fixed data'!$C$7</f>
        <v>1.7759433804409613E-4</v>
      </c>
      <c r="Z35" s="34">
        <f>$J$28/'Fixed data'!$C$7</f>
        <v>1.7759433804409613E-4</v>
      </c>
      <c r="AA35" s="34">
        <f>$J$28/'Fixed data'!$C$7</f>
        <v>1.7759433804409613E-4</v>
      </c>
      <c r="AB35" s="34">
        <f>$J$28/'Fixed data'!$C$7</f>
        <v>1.7759433804409613E-4</v>
      </c>
      <c r="AC35" s="34">
        <f>$J$28/'Fixed data'!$C$7</f>
        <v>1.7759433804409613E-4</v>
      </c>
      <c r="AD35" s="34">
        <f>$J$28/'Fixed data'!$C$7</f>
        <v>1.7759433804409613E-4</v>
      </c>
      <c r="AE35" s="34">
        <f>$J$28/'Fixed data'!$C$7</f>
        <v>1.7759433804409613E-4</v>
      </c>
      <c r="AF35" s="34">
        <f>$J$28/'Fixed data'!$C$7</f>
        <v>1.7759433804409613E-4</v>
      </c>
      <c r="AG35" s="34">
        <f>$J$28/'Fixed data'!$C$7</f>
        <v>1.7759433804409613E-4</v>
      </c>
      <c r="AH35" s="34">
        <f>$J$28/'Fixed data'!$C$7</f>
        <v>1.7759433804409613E-4</v>
      </c>
      <c r="AI35" s="34">
        <f>$J$28/'Fixed data'!$C$7</f>
        <v>1.7759433804409613E-4</v>
      </c>
      <c r="AJ35" s="34">
        <f>$J$28/'Fixed data'!$C$7</f>
        <v>1.7759433804409613E-4</v>
      </c>
      <c r="AK35" s="34">
        <f>$J$28/'Fixed data'!$C$7</f>
        <v>1.7759433804409613E-4</v>
      </c>
      <c r="AL35" s="34">
        <f>$J$28/'Fixed data'!$C$7</f>
        <v>1.7759433804409613E-4</v>
      </c>
      <c r="AM35" s="34">
        <f>$J$28/'Fixed data'!$C$7</f>
        <v>1.7759433804409613E-4</v>
      </c>
      <c r="AN35" s="34">
        <f>$J$28/'Fixed data'!$C$7</f>
        <v>1.7759433804409613E-4</v>
      </c>
      <c r="AO35" s="34">
        <f>$J$28/'Fixed data'!$C$7</f>
        <v>1.7759433804409613E-4</v>
      </c>
      <c r="AP35" s="34">
        <f>$J$28/'Fixed data'!$C$7</f>
        <v>1.7759433804409613E-4</v>
      </c>
      <c r="AQ35" s="34">
        <f>$J$28/'Fixed data'!$C$7</f>
        <v>1.7759433804409613E-4</v>
      </c>
      <c r="AR35" s="34">
        <f>$J$28/'Fixed data'!$C$7</f>
        <v>1.7759433804409613E-4</v>
      </c>
      <c r="AS35" s="34">
        <f>$J$28/'Fixed data'!$C$7</f>
        <v>1.7759433804409613E-4</v>
      </c>
      <c r="AT35" s="34">
        <f>$J$28/'Fixed data'!$C$7</f>
        <v>1.7759433804409613E-4</v>
      </c>
      <c r="AU35" s="34">
        <f>$J$28/'Fixed data'!$C$7</f>
        <v>1.7759433804409613E-4</v>
      </c>
      <c r="AV35" s="34">
        <f>$J$28/'Fixed data'!$C$7</f>
        <v>1.7759433804409613E-4</v>
      </c>
      <c r="AW35" s="34">
        <f>$J$28/'Fixed data'!$C$7</f>
        <v>1.7759433804409613E-4</v>
      </c>
      <c r="AX35" s="34">
        <f>$J$28/'Fixed data'!$C$7</f>
        <v>1.7759433804409613E-4</v>
      </c>
      <c r="AY35" s="34">
        <f>$J$28/'Fixed data'!$C$7</f>
        <v>1.7759433804409613E-4</v>
      </c>
      <c r="AZ35" s="34">
        <f>$J$28/'Fixed data'!$C$7</f>
        <v>1.7759433804409613E-4</v>
      </c>
      <c r="BA35" s="34">
        <f>$J$28/'Fixed data'!$C$7</f>
        <v>1.7759433804409613E-4</v>
      </c>
      <c r="BB35" s="34">
        <f>$J$28/'Fixed data'!$C$7</f>
        <v>1.7759433804409613E-4</v>
      </c>
      <c r="BC35" s="34">
        <f>$J$28/'Fixed data'!$C$7</f>
        <v>1.7759433804409613E-4</v>
      </c>
      <c r="BD35" s="34"/>
    </row>
    <row r="36" spans="1:57" ht="16.5" hidden="1" customHeight="1" outlineLevel="1" x14ac:dyDescent="0.35">
      <c r="A36" s="116"/>
      <c r="B36" s="9" t="s">
        <v>32</v>
      </c>
      <c r="C36" s="11" t="s">
        <v>59</v>
      </c>
      <c r="D36" s="9" t="s">
        <v>40</v>
      </c>
      <c r="F36" s="34"/>
      <c r="G36" s="34"/>
      <c r="H36" s="34"/>
      <c r="I36" s="34"/>
      <c r="J36" s="34"/>
      <c r="K36" s="34"/>
      <c r="L36" s="34">
        <f>$K$28/'Fixed data'!$C$7</f>
        <v>1.774400459027689E-4</v>
      </c>
      <c r="M36" s="34">
        <f>$K$28/'Fixed data'!$C$7</f>
        <v>1.774400459027689E-4</v>
      </c>
      <c r="N36" s="34">
        <f>$K$28/'Fixed data'!$C$7</f>
        <v>1.774400459027689E-4</v>
      </c>
      <c r="O36" s="34">
        <f>$K$28/'Fixed data'!$C$7</f>
        <v>1.774400459027689E-4</v>
      </c>
      <c r="P36" s="34">
        <f>$K$28/'Fixed data'!$C$7</f>
        <v>1.774400459027689E-4</v>
      </c>
      <c r="Q36" s="34">
        <f>$K$28/'Fixed data'!$C$7</f>
        <v>1.774400459027689E-4</v>
      </c>
      <c r="R36" s="34">
        <f>$K$28/'Fixed data'!$C$7</f>
        <v>1.774400459027689E-4</v>
      </c>
      <c r="S36" s="34">
        <f>$K$28/'Fixed data'!$C$7</f>
        <v>1.774400459027689E-4</v>
      </c>
      <c r="T36" s="34">
        <f>$K$28/'Fixed data'!$C$7</f>
        <v>1.774400459027689E-4</v>
      </c>
      <c r="U36" s="34">
        <f>$K$28/'Fixed data'!$C$7</f>
        <v>1.774400459027689E-4</v>
      </c>
      <c r="V36" s="34">
        <f>$K$28/'Fixed data'!$C$7</f>
        <v>1.774400459027689E-4</v>
      </c>
      <c r="W36" s="34">
        <f>$K$28/'Fixed data'!$C$7</f>
        <v>1.774400459027689E-4</v>
      </c>
      <c r="X36" s="34">
        <f>$K$28/'Fixed data'!$C$7</f>
        <v>1.774400459027689E-4</v>
      </c>
      <c r="Y36" s="34">
        <f>$K$28/'Fixed data'!$C$7</f>
        <v>1.774400459027689E-4</v>
      </c>
      <c r="Z36" s="34">
        <f>$K$28/'Fixed data'!$C$7</f>
        <v>1.774400459027689E-4</v>
      </c>
      <c r="AA36" s="34">
        <f>$K$28/'Fixed data'!$C$7</f>
        <v>1.774400459027689E-4</v>
      </c>
      <c r="AB36" s="34">
        <f>$K$28/'Fixed data'!$C$7</f>
        <v>1.774400459027689E-4</v>
      </c>
      <c r="AC36" s="34">
        <f>$K$28/'Fixed data'!$C$7</f>
        <v>1.774400459027689E-4</v>
      </c>
      <c r="AD36" s="34">
        <f>$K$28/'Fixed data'!$C$7</f>
        <v>1.774400459027689E-4</v>
      </c>
      <c r="AE36" s="34">
        <f>$K$28/'Fixed data'!$C$7</f>
        <v>1.774400459027689E-4</v>
      </c>
      <c r="AF36" s="34">
        <f>$K$28/'Fixed data'!$C$7</f>
        <v>1.774400459027689E-4</v>
      </c>
      <c r="AG36" s="34">
        <f>$K$28/'Fixed data'!$C$7</f>
        <v>1.774400459027689E-4</v>
      </c>
      <c r="AH36" s="34">
        <f>$K$28/'Fixed data'!$C$7</f>
        <v>1.774400459027689E-4</v>
      </c>
      <c r="AI36" s="34">
        <f>$K$28/'Fixed data'!$C$7</f>
        <v>1.774400459027689E-4</v>
      </c>
      <c r="AJ36" s="34">
        <f>$K$28/'Fixed data'!$C$7</f>
        <v>1.774400459027689E-4</v>
      </c>
      <c r="AK36" s="34">
        <f>$K$28/'Fixed data'!$C$7</f>
        <v>1.774400459027689E-4</v>
      </c>
      <c r="AL36" s="34">
        <f>$K$28/'Fixed data'!$C$7</f>
        <v>1.774400459027689E-4</v>
      </c>
      <c r="AM36" s="34">
        <f>$K$28/'Fixed data'!$C$7</f>
        <v>1.774400459027689E-4</v>
      </c>
      <c r="AN36" s="34">
        <f>$K$28/'Fixed data'!$C$7</f>
        <v>1.774400459027689E-4</v>
      </c>
      <c r="AO36" s="34">
        <f>$K$28/'Fixed data'!$C$7</f>
        <v>1.774400459027689E-4</v>
      </c>
      <c r="AP36" s="34">
        <f>$K$28/'Fixed data'!$C$7</f>
        <v>1.774400459027689E-4</v>
      </c>
      <c r="AQ36" s="34">
        <f>$K$28/'Fixed data'!$C$7</f>
        <v>1.774400459027689E-4</v>
      </c>
      <c r="AR36" s="34">
        <f>$K$28/'Fixed data'!$C$7</f>
        <v>1.774400459027689E-4</v>
      </c>
      <c r="AS36" s="34">
        <f>$K$28/'Fixed data'!$C$7</f>
        <v>1.774400459027689E-4</v>
      </c>
      <c r="AT36" s="34">
        <f>$K$28/'Fixed data'!$C$7</f>
        <v>1.774400459027689E-4</v>
      </c>
      <c r="AU36" s="34">
        <f>$K$28/'Fixed data'!$C$7</f>
        <v>1.774400459027689E-4</v>
      </c>
      <c r="AV36" s="34">
        <f>$K$28/'Fixed data'!$C$7</f>
        <v>1.774400459027689E-4</v>
      </c>
      <c r="AW36" s="34">
        <f>$K$28/'Fixed data'!$C$7</f>
        <v>1.774400459027689E-4</v>
      </c>
      <c r="AX36" s="34">
        <f>$K$28/'Fixed data'!$C$7</f>
        <v>1.774400459027689E-4</v>
      </c>
      <c r="AY36" s="34">
        <f>$K$28/'Fixed data'!$C$7</f>
        <v>1.774400459027689E-4</v>
      </c>
      <c r="AZ36" s="34">
        <f>$K$28/'Fixed data'!$C$7</f>
        <v>1.774400459027689E-4</v>
      </c>
      <c r="BA36" s="34">
        <f>$K$28/'Fixed data'!$C$7</f>
        <v>1.774400459027689E-4</v>
      </c>
      <c r="BB36" s="34">
        <f>$K$28/'Fixed data'!$C$7</f>
        <v>1.774400459027689E-4</v>
      </c>
      <c r="BC36" s="34">
        <f>$K$28/'Fixed data'!$C$7</f>
        <v>1.774400459027689E-4</v>
      </c>
      <c r="BD36" s="34">
        <f>$K$28/'Fixed data'!$C$7</f>
        <v>1.774400459027689E-4</v>
      </c>
    </row>
    <row r="37" spans="1:57" ht="16.5" hidden="1" customHeight="1" outlineLevel="1" x14ac:dyDescent="0.35">
      <c r="A37" s="116"/>
      <c r="B37" s="9" t="s">
        <v>33</v>
      </c>
      <c r="C37" s="11" t="s">
        <v>60</v>
      </c>
      <c r="D37" s="9" t="s">
        <v>40</v>
      </c>
      <c r="F37" s="34"/>
      <c r="G37" s="34"/>
      <c r="H37" s="34"/>
      <c r="I37" s="34"/>
      <c r="J37" s="34"/>
      <c r="K37" s="34"/>
      <c r="L37" s="34"/>
      <c r="M37" s="34">
        <f>$L$28/'Fixed data'!$C$7</f>
        <v>1.771522581137807E-4</v>
      </c>
      <c r="N37" s="34">
        <f>$L$28/'Fixed data'!$C$7</f>
        <v>1.771522581137807E-4</v>
      </c>
      <c r="O37" s="34">
        <f>$L$28/'Fixed data'!$C$7</f>
        <v>1.771522581137807E-4</v>
      </c>
      <c r="P37" s="34">
        <f>$L$28/'Fixed data'!$C$7</f>
        <v>1.771522581137807E-4</v>
      </c>
      <c r="Q37" s="34">
        <f>$L$28/'Fixed data'!$C$7</f>
        <v>1.771522581137807E-4</v>
      </c>
      <c r="R37" s="34">
        <f>$L$28/'Fixed data'!$C$7</f>
        <v>1.771522581137807E-4</v>
      </c>
      <c r="S37" s="34">
        <f>$L$28/'Fixed data'!$C$7</f>
        <v>1.771522581137807E-4</v>
      </c>
      <c r="T37" s="34">
        <f>$L$28/'Fixed data'!$C$7</f>
        <v>1.771522581137807E-4</v>
      </c>
      <c r="U37" s="34">
        <f>$L$28/'Fixed data'!$C$7</f>
        <v>1.771522581137807E-4</v>
      </c>
      <c r="V37" s="34">
        <f>$L$28/'Fixed data'!$C$7</f>
        <v>1.771522581137807E-4</v>
      </c>
      <c r="W37" s="34">
        <f>$L$28/'Fixed data'!$C$7</f>
        <v>1.771522581137807E-4</v>
      </c>
      <c r="X37" s="34">
        <f>$L$28/'Fixed data'!$C$7</f>
        <v>1.771522581137807E-4</v>
      </c>
      <c r="Y37" s="34">
        <f>$L$28/'Fixed data'!$C$7</f>
        <v>1.771522581137807E-4</v>
      </c>
      <c r="Z37" s="34">
        <f>$L$28/'Fixed data'!$C$7</f>
        <v>1.771522581137807E-4</v>
      </c>
      <c r="AA37" s="34">
        <f>$L$28/'Fixed data'!$C$7</f>
        <v>1.771522581137807E-4</v>
      </c>
      <c r="AB37" s="34">
        <f>$L$28/'Fixed data'!$C$7</f>
        <v>1.771522581137807E-4</v>
      </c>
      <c r="AC37" s="34">
        <f>$L$28/'Fixed data'!$C$7</f>
        <v>1.771522581137807E-4</v>
      </c>
      <c r="AD37" s="34">
        <f>$L$28/'Fixed data'!$C$7</f>
        <v>1.771522581137807E-4</v>
      </c>
      <c r="AE37" s="34">
        <f>$L$28/'Fixed data'!$C$7</f>
        <v>1.771522581137807E-4</v>
      </c>
      <c r="AF37" s="34">
        <f>$L$28/'Fixed data'!$C$7</f>
        <v>1.771522581137807E-4</v>
      </c>
      <c r="AG37" s="34">
        <f>$L$28/'Fixed data'!$C$7</f>
        <v>1.771522581137807E-4</v>
      </c>
      <c r="AH37" s="34">
        <f>$L$28/'Fixed data'!$C$7</f>
        <v>1.771522581137807E-4</v>
      </c>
      <c r="AI37" s="34">
        <f>$L$28/'Fixed data'!$C$7</f>
        <v>1.771522581137807E-4</v>
      </c>
      <c r="AJ37" s="34">
        <f>$L$28/'Fixed data'!$C$7</f>
        <v>1.771522581137807E-4</v>
      </c>
      <c r="AK37" s="34">
        <f>$L$28/'Fixed data'!$C$7</f>
        <v>1.771522581137807E-4</v>
      </c>
      <c r="AL37" s="34">
        <f>$L$28/'Fixed data'!$C$7</f>
        <v>1.771522581137807E-4</v>
      </c>
      <c r="AM37" s="34">
        <f>$L$28/'Fixed data'!$C$7</f>
        <v>1.771522581137807E-4</v>
      </c>
      <c r="AN37" s="34">
        <f>$L$28/'Fixed data'!$C$7</f>
        <v>1.771522581137807E-4</v>
      </c>
      <c r="AO37" s="34">
        <f>$L$28/'Fixed data'!$C$7</f>
        <v>1.771522581137807E-4</v>
      </c>
      <c r="AP37" s="34">
        <f>$L$28/'Fixed data'!$C$7</f>
        <v>1.771522581137807E-4</v>
      </c>
      <c r="AQ37" s="34">
        <f>$L$28/'Fixed data'!$C$7</f>
        <v>1.771522581137807E-4</v>
      </c>
      <c r="AR37" s="34">
        <f>$L$28/'Fixed data'!$C$7</f>
        <v>1.771522581137807E-4</v>
      </c>
      <c r="AS37" s="34">
        <f>$L$28/'Fixed data'!$C$7</f>
        <v>1.771522581137807E-4</v>
      </c>
      <c r="AT37" s="34">
        <f>$L$28/'Fixed data'!$C$7</f>
        <v>1.771522581137807E-4</v>
      </c>
      <c r="AU37" s="34">
        <f>$L$28/'Fixed data'!$C$7</f>
        <v>1.771522581137807E-4</v>
      </c>
      <c r="AV37" s="34">
        <f>$L$28/'Fixed data'!$C$7</f>
        <v>1.771522581137807E-4</v>
      </c>
      <c r="AW37" s="34">
        <f>$L$28/'Fixed data'!$C$7</f>
        <v>1.771522581137807E-4</v>
      </c>
      <c r="AX37" s="34">
        <f>$L$28/'Fixed data'!$C$7</f>
        <v>1.771522581137807E-4</v>
      </c>
      <c r="AY37" s="34">
        <f>$L$28/'Fixed data'!$C$7</f>
        <v>1.771522581137807E-4</v>
      </c>
      <c r="AZ37" s="34">
        <f>$L$28/'Fixed data'!$C$7</f>
        <v>1.771522581137807E-4</v>
      </c>
      <c r="BA37" s="34">
        <f>$L$28/'Fixed data'!$C$7</f>
        <v>1.771522581137807E-4</v>
      </c>
      <c r="BB37" s="34">
        <f>$L$28/'Fixed data'!$C$7</f>
        <v>1.771522581137807E-4</v>
      </c>
      <c r="BC37" s="34">
        <f>$L$28/'Fixed data'!$C$7</f>
        <v>1.771522581137807E-4</v>
      </c>
      <c r="BD37" s="34">
        <f>$L$28/'Fixed data'!$C$7</f>
        <v>1.771522581137807E-4</v>
      </c>
    </row>
    <row r="38" spans="1:57" ht="16.5" hidden="1" customHeight="1" outlineLevel="1" x14ac:dyDescent="0.35">
      <c r="A38" s="116"/>
      <c r="B38" s="9" t="s">
        <v>109</v>
      </c>
      <c r="C38" s="11" t="s">
        <v>131</v>
      </c>
      <c r="D38" s="9" t="s">
        <v>40</v>
      </c>
      <c r="F38" s="34"/>
      <c r="G38" s="34"/>
      <c r="H38" s="34"/>
      <c r="I38" s="34"/>
      <c r="J38" s="34"/>
      <c r="K38" s="34"/>
      <c r="L38" s="34"/>
      <c r="M38" s="34"/>
      <c r="N38" s="34">
        <f>$M$28/'Fixed data'!$C$7</f>
        <v>1.7777777777777779E-4</v>
      </c>
      <c r="O38" s="34">
        <f>$M$28/'Fixed data'!$C$7</f>
        <v>1.7777777777777779E-4</v>
      </c>
      <c r="P38" s="34">
        <f>$M$28/'Fixed data'!$C$7</f>
        <v>1.7777777777777779E-4</v>
      </c>
      <c r="Q38" s="34">
        <f>$M$28/'Fixed data'!$C$7</f>
        <v>1.7777777777777779E-4</v>
      </c>
      <c r="R38" s="34">
        <f>$M$28/'Fixed data'!$C$7</f>
        <v>1.7777777777777779E-4</v>
      </c>
      <c r="S38" s="34">
        <f>$M$28/'Fixed data'!$C$7</f>
        <v>1.7777777777777779E-4</v>
      </c>
      <c r="T38" s="34">
        <f>$M$28/'Fixed data'!$C$7</f>
        <v>1.7777777777777779E-4</v>
      </c>
      <c r="U38" s="34">
        <f>$M$28/'Fixed data'!$C$7</f>
        <v>1.7777777777777779E-4</v>
      </c>
      <c r="V38" s="34">
        <f>$M$28/'Fixed data'!$C$7</f>
        <v>1.7777777777777779E-4</v>
      </c>
      <c r="W38" s="34">
        <f>$M$28/'Fixed data'!$C$7</f>
        <v>1.7777777777777779E-4</v>
      </c>
      <c r="X38" s="34">
        <f>$M$28/'Fixed data'!$C$7</f>
        <v>1.7777777777777779E-4</v>
      </c>
      <c r="Y38" s="34">
        <f>$M$28/'Fixed data'!$C$7</f>
        <v>1.7777777777777779E-4</v>
      </c>
      <c r="Z38" s="34">
        <f>$M$28/'Fixed data'!$C$7</f>
        <v>1.7777777777777779E-4</v>
      </c>
      <c r="AA38" s="34">
        <f>$M$28/'Fixed data'!$C$7</f>
        <v>1.7777777777777779E-4</v>
      </c>
      <c r="AB38" s="34">
        <f>$M$28/'Fixed data'!$C$7</f>
        <v>1.7777777777777779E-4</v>
      </c>
      <c r="AC38" s="34">
        <f>$M$28/'Fixed data'!$C$7</f>
        <v>1.7777777777777779E-4</v>
      </c>
      <c r="AD38" s="34">
        <f>$M$28/'Fixed data'!$C$7</f>
        <v>1.7777777777777779E-4</v>
      </c>
      <c r="AE38" s="34">
        <f>$M$28/'Fixed data'!$C$7</f>
        <v>1.7777777777777779E-4</v>
      </c>
      <c r="AF38" s="34">
        <f>$M$28/'Fixed data'!$C$7</f>
        <v>1.7777777777777779E-4</v>
      </c>
      <c r="AG38" s="34">
        <f>$M$28/'Fixed data'!$C$7</f>
        <v>1.7777777777777779E-4</v>
      </c>
      <c r="AH38" s="34">
        <f>$M$28/'Fixed data'!$C$7</f>
        <v>1.7777777777777779E-4</v>
      </c>
      <c r="AI38" s="34">
        <f>$M$28/'Fixed data'!$C$7</f>
        <v>1.7777777777777779E-4</v>
      </c>
      <c r="AJ38" s="34">
        <f>$M$28/'Fixed data'!$C$7</f>
        <v>1.7777777777777779E-4</v>
      </c>
      <c r="AK38" s="34">
        <f>$M$28/'Fixed data'!$C$7</f>
        <v>1.7777777777777779E-4</v>
      </c>
      <c r="AL38" s="34">
        <f>$M$28/'Fixed data'!$C$7</f>
        <v>1.7777777777777779E-4</v>
      </c>
      <c r="AM38" s="34">
        <f>$M$28/'Fixed data'!$C$7</f>
        <v>1.7777777777777779E-4</v>
      </c>
      <c r="AN38" s="34">
        <f>$M$28/'Fixed data'!$C$7</f>
        <v>1.7777777777777779E-4</v>
      </c>
      <c r="AO38" s="34">
        <f>$M$28/'Fixed data'!$C$7</f>
        <v>1.7777777777777779E-4</v>
      </c>
      <c r="AP38" s="34">
        <f>$M$28/'Fixed data'!$C$7</f>
        <v>1.7777777777777779E-4</v>
      </c>
      <c r="AQ38" s="34">
        <f>$M$28/'Fixed data'!$C$7</f>
        <v>1.7777777777777779E-4</v>
      </c>
      <c r="AR38" s="34">
        <f>$M$28/'Fixed data'!$C$7</f>
        <v>1.7777777777777779E-4</v>
      </c>
      <c r="AS38" s="34">
        <f>$M$28/'Fixed data'!$C$7</f>
        <v>1.7777777777777779E-4</v>
      </c>
      <c r="AT38" s="34">
        <f>$M$28/'Fixed data'!$C$7</f>
        <v>1.7777777777777779E-4</v>
      </c>
      <c r="AU38" s="34">
        <f>$M$28/'Fixed data'!$C$7</f>
        <v>1.7777777777777779E-4</v>
      </c>
      <c r="AV38" s="34">
        <f>$M$28/'Fixed data'!$C$7</f>
        <v>1.7777777777777779E-4</v>
      </c>
      <c r="AW38" s="34">
        <f>$M$28/'Fixed data'!$C$7</f>
        <v>1.7777777777777779E-4</v>
      </c>
      <c r="AX38" s="34">
        <f>$M$28/'Fixed data'!$C$7</f>
        <v>1.7777777777777779E-4</v>
      </c>
      <c r="AY38" s="34">
        <f>$M$28/'Fixed data'!$C$7</f>
        <v>1.7777777777777779E-4</v>
      </c>
      <c r="AZ38" s="34">
        <f>$M$28/'Fixed data'!$C$7</f>
        <v>1.7777777777777779E-4</v>
      </c>
      <c r="BA38" s="34">
        <f>$M$28/'Fixed data'!$C$7</f>
        <v>1.7777777777777779E-4</v>
      </c>
      <c r="BB38" s="34">
        <f>$M$28/'Fixed data'!$C$7</f>
        <v>1.7777777777777779E-4</v>
      </c>
      <c r="BC38" s="34">
        <f>$M$28/'Fixed data'!$C$7</f>
        <v>1.7777777777777779E-4</v>
      </c>
      <c r="BD38" s="34">
        <f>$M$28/'Fixed data'!$C$7</f>
        <v>1.7777777777777779E-4</v>
      </c>
      <c r="BE38" s="34"/>
    </row>
    <row r="39" spans="1:57" ht="16.5" hidden="1" customHeight="1" outlineLevel="1" x14ac:dyDescent="0.35">
      <c r="A39" s="116"/>
      <c r="B39" s="9" t="s">
        <v>110</v>
      </c>
      <c r="C39" s="11" t="s">
        <v>132</v>
      </c>
      <c r="D39" s="9" t="s">
        <v>40</v>
      </c>
      <c r="F39" s="34"/>
      <c r="G39" s="34"/>
      <c r="H39" s="34"/>
      <c r="I39" s="34"/>
      <c r="J39" s="34"/>
      <c r="K39" s="34"/>
      <c r="L39" s="34"/>
      <c r="M39" s="34"/>
      <c r="N39" s="34"/>
      <c r="O39" s="34">
        <f>$N$28/'Fixed data'!$C$7</f>
        <v>1.7777777777777779E-4</v>
      </c>
      <c r="P39" s="34">
        <f>$N$28/'Fixed data'!$C$7</f>
        <v>1.7777777777777779E-4</v>
      </c>
      <c r="Q39" s="34">
        <f>$N$28/'Fixed data'!$C$7</f>
        <v>1.7777777777777779E-4</v>
      </c>
      <c r="R39" s="34">
        <f>$N$28/'Fixed data'!$C$7</f>
        <v>1.7777777777777779E-4</v>
      </c>
      <c r="S39" s="34">
        <f>$N$28/'Fixed data'!$C$7</f>
        <v>1.7777777777777779E-4</v>
      </c>
      <c r="T39" s="34">
        <f>$N$28/'Fixed data'!$C$7</f>
        <v>1.7777777777777779E-4</v>
      </c>
      <c r="U39" s="34">
        <f>$N$28/'Fixed data'!$C$7</f>
        <v>1.7777777777777779E-4</v>
      </c>
      <c r="V39" s="34">
        <f>$N$28/'Fixed data'!$C$7</f>
        <v>1.7777777777777779E-4</v>
      </c>
      <c r="W39" s="34">
        <f>$N$28/'Fixed data'!$C$7</f>
        <v>1.7777777777777779E-4</v>
      </c>
      <c r="X39" s="34">
        <f>$N$28/'Fixed data'!$C$7</f>
        <v>1.7777777777777779E-4</v>
      </c>
      <c r="Y39" s="34">
        <f>$N$28/'Fixed data'!$C$7</f>
        <v>1.7777777777777779E-4</v>
      </c>
      <c r="Z39" s="34">
        <f>$N$28/'Fixed data'!$C$7</f>
        <v>1.7777777777777779E-4</v>
      </c>
      <c r="AA39" s="34">
        <f>$N$28/'Fixed data'!$C$7</f>
        <v>1.7777777777777779E-4</v>
      </c>
      <c r="AB39" s="34">
        <f>$N$28/'Fixed data'!$C$7</f>
        <v>1.7777777777777779E-4</v>
      </c>
      <c r="AC39" s="34">
        <f>$N$28/'Fixed data'!$C$7</f>
        <v>1.7777777777777779E-4</v>
      </c>
      <c r="AD39" s="34">
        <f>$N$28/'Fixed data'!$C$7</f>
        <v>1.7777777777777779E-4</v>
      </c>
      <c r="AE39" s="34">
        <f>$N$28/'Fixed data'!$C$7</f>
        <v>1.7777777777777779E-4</v>
      </c>
      <c r="AF39" s="34">
        <f>$N$28/'Fixed data'!$C$7</f>
        <v>1.7777777777777779E-4</v>
      </c>
      <c r="AG39" s="34">
        <f>$N$28/'Fixed data'!$C$7</f>
        <v>1.7777777777777779E-4</v>
      </c>
      <c r="AH39" s="34">
        <f>$N$28/'Fixed data'!$C$7</f>
        <v>1.7777777777777779E-4</v>
      </c>
      <c r="AI39" s="34">
        <f>$N$28/'Fixed data'!$C$7</f>
        <v>1.7777777777777779E-4</v>
      </c>
      <c r="AJ39" s="34">
        <f>$N$28/'Fixed data'!$C$7</f>
        <v>1.7777777777777779E-4</v>
      </c>
      <c r="AK39" s="34">
        <f>$N$28/'Fixed data'!$C$7</f>
        <v>1.7777777777777779E-4</v>
      </c>
      <c r="AL39" s="34">
        <f>$N$28/'Fixed data'!$C$7</f>
        <v>1.7777777777777779E-4</v>
      </c>
      <c r="AM39" s="34">
        <f>$N$28/'Fixed data'!$C$7</f>
        <v>1.7777777777777779E-4</v>
      </c>
      <c r="AN39" s="34">
        <f>$N$28/'Fixed data'!$C$7</f>
        <v>1.7777777777777779E-4</v>
      </c>
      <c r="AO39" s="34">
        <f>$N$28/'Fixed data'!$C$7</f>
        <v>1.7777777777777779E-4</v>
      </c>
      <c r="AP39" s="34">
        <f>$N$28/'Fixed data'!$C$7</f>
        <v>1.7777777777777779E-4</v>
      </c>
      <c r="AQ39" s="34">
        <f>$N$28/'Fixed data'!$C$7</f>
        <v>1.7777777777777779E-4</v>
      </c>
      <c r="AR39" s="34">
        <f>$N$28/'Fixed data'!$C$7</f>
        <v>1.7777777777777779E-4</v>
      </c>
      <c r="AS39" s="34">
        <f>$N$28/'Fixed data'!$C$7</f>
        <v>1.7777777777777779E-4</v>
      </c>
      <c r="AT39" s="34">
        <f>$N$28/'Fixed data'!$C$7</f>
        <v>1.7777777777777779E-4</v>
      </c>
      <c r="AU39" s="34">
        <f>$N$28/'Fixed data'!$C$7</f>
        <v>1.7777777777777779E-4</v>
      </c>
      <c r="AV39" s="34">
        <f>$N$28/'Fixed data'!$C$7</f>
        <v>1.7777777777777779E-4</v>
      </c>
      <c r="AW39" s="34">
        <f>$N$28/'Fixed data'!$C$7</f>
        <v>1.7777777777777779E-4</v>
      </c>
      <c r="AX39" s="34">
        <f>$N$28/'Fixed data'!$C$7</f>
        <v>1.7777777777777779E-4</v>
      </c>
      <c r="AY39" s="34">
        <f>$N$28/'Fixed data'!$C$7</f>
        <v>1.7777777777777779E-4</v>
      </c>
      <c r="AZ39" s="34">
        <f>$N$28/'Fixed data'!$C$7</f>
        <v>1.7777777777777779E-4</v>
      </c>
      <c r="BA39" s="34">
        <f>$N$28/'Fixed data'!$C$7</f>
        <v>1.7777777777777779E-4</v>
      </c>
      <c r="BB39" s="34">
        <f>$N$28/'Fixed data'!$C$7</f>
        <v>1.7777777777777779E-4</v>
      </c>
      <c r="BC39" s="34">
        <f>$N$28/'Fixed data'!$C$7</f>
        <v>1.7777777777777779E-4</v>
      </c>
      <c r="BD39" s="34">
        <f>$N$28/'Fixed data'!$C$7</f>
        <v>1.7777777777777779E-4</v>
      </c>
    </row>
    <row r="40" spans="1:57" ht="16.5" hidden="1" customHeight="1" outlineLevel="1" x14ac:dyDescent="0.35">
      <c r="A40" s="116"/>
      <c r="B40" s="9" t="s">
        <v>111</v>
      </c>
      <c r="C40" s="11" t="s">
        <v>133</v>
      </c>
      <c r="D40" s="9" t="s">
        <v>40</v>
      </c>
      <c r="F40" s="34"/>
      <c r="G40" s="34"/>
      <c r="H40" s="34"/>
      <c r="I40" s="34"/>
      <c r="J40" s="34"/>
      <c r="K40" s="34"/>
      <c r="L40" s="34"/>
      <c r="M40" s="34"/>
      <c r="N40" s="34"/>
      <c r="O40" s="34"/>
      <c r="P40" s="34">
        <f>$O$28/'Fixed data'!$C$7</f>
        <v>1.7777777777777779E-4</v>
      </c>
      <c r="Q40" s="34">
        <f>$O$28/'Fixed data'!$C$7</f>
        <v>1.7777777777777779E-4</v>
      </c>
      <c r="R40" s="34">
        <f>$O$28/'Fixed data'!$C$7</f>
        <v>1.7777777777777779E-4</v>
      </c>
      <c r="S40" s="34">
        <f>$O$28/'Fixed data'!$C$7</f>
        <v>1.7777777777777779E-4</v>
      </c>
      <c r="T40" s="34">
        <f>$O$28/'Fixed data'!$C$7</f>
        <v>1.7777777777777779E-4</v>
      </c>
      <c r="U40" s="34">
        <f>$O$28/'Fixed data'!$C$7</f>
        <v>1.7777777777777779E-4</v>
      </c>
      <c r="V40" s="34">
        <f>$O$28/'Fixed data'!$C$7</f>
        <v>1.7777777777777779E-4</v>
      </c>
      <c r="W40" s="34">
        <f>$O$28/'Fixed data'!$C$7</f>
        <v>1.7777777777777779E-4</v>
      </c>
      <c r="X40" s="34">
        <f>$O$28/'Fixed data'!$C$7</f>
        <v>1.7777777777777779E-4</v>
      </c>
      <c r="Y40" s="34">
        <f>$O$28/'Fixed data'!$C$7</f>
        <v>1.7777777777777779E-4</v>
      </c>
      <c r="Z40" s="34">
        <f>$O$28/'Fixed data'!$C$7</f>
        <v>1.7777777777777779E-4</v>
      </c>
      <c r="AA40" s="34">
        <f>$O$28/'Fixed data'!$C$7</f>
        <v>1.7777777777777779E-4</v>
      </c>
      <c r="AB40" s="34">
        <f>$O$28/'Fixed data'!$C$7</f>
        <v>1.7777777777777779E-4</v>
      </c>
      <c r="AC40" s="34">
        <f>$O$28/'Fixed data'!$C$7</f>
        <v>1.7777777777777779E-4</v>
      </c>
      <c r="AD40" s="34">
        <f>$O$28/'Fixed data'!$C$7</f>
        <v>1.7777777777777779E-4</v>
      </c>
      <c r="AE40" s="34">
        <f>$O$28/'Fixed data'!$C$7</f>
        <v>1.7777777777777779E-4</v>
      </c>
      <c r="AF40" s="34">
        <f>$O$28/'Fixed data'!$C$7</f>
        <v>1.7777777777777779E-4</v>
      </c>
      <c r="AG40" s="34">
        <f>$O$28/'Fixed data'!$C$7</f>
        <v>1.7777777777777779E-4</v>
      </c>
      <c r="AH40" s="34">
        <f>$O$28/'Fixed data'!$C$7</f>
        <v>1.7777777777777779E-4</v>
      </c>
      <c r="AI40" s="34">
        <f>$O$28/'Fixed data'!$C$7</f>
        <v>1.7777777777777779E-4</v>
      </c>
      <c r="AJ40" s="34">
        <f>$O$28/'Fixed data'!$C$7</f>
        <v>1.7777777777777779E-4</v>
      </c>
      <c r="AK40" s="34">
        <f>$O$28/'Fixed data'!$C$7</f>
        <v>1.7777777777777779E-4</v>
      </c>
      <c r="AL40" s="34">
        <f>$O$28/'Fixed data'!$C$7</f>
        <v>1.7777777777777779E-4</v>
      </c>
      <c r="AM40" s="34">
        <f>$O$28/'Fixed data'!$C$7</f>
        <v>1.7777777777777779E-4</v>
      </c>
      <c r="AN40" s="34">
        <f>$O$28/'Fixed data'!$C$7</f>
        <v>1.7777777777777779E-4</v>
      </c>
      <c r="AO40" s="34">
        <f>$O$28/'Fixed data'!$C$7</f>
        <v>1.7777777777777779E-4</v>
      </c>
      <c r="AP40" s="34">
        <f>$O$28/'Fixed data'!$C$7</f>
        <v>1.7777777777777779E-4</v>
      </c>
      <c r="AQ40" s="34">
        <f>$O$28/'Fixed data'!$C$7</f>
        <v>1.7777777777777779E-4</v>
      </c>
      <c r="AR40" s="34">
        <f>$O$28/'Fixed data'!$C$7</f>
        <v>1.7777777777777779E-4</v>
      </c>
      <c r="AS40" s="34">
        <f>$O$28/'Fixed data'!$C$7</f>
        <v>1.7777777777777779E-4</v>
      </c>
      <c r="AT40" s="34">
        <f>$O$28/'Fixed data'!$C$7</f>
        <v>1.7777777777777779E-4</v>
      </c>
      <c r="AU40" s="34">
        <f>$O$28/'Fixed data'!$C$7</f>
        <v>1.7777777777777779E-4</v>
      </c>
      <c r="AV40" s="34">
        <f>$O$28/'Fixed data'!$C$7</f>
        <v>1.7777777777777779E-4</v>
      </c>
      <c r="AW40" s="34">
        <f>$O$28/'Fixed data'!$C$7</f>
        <v>1.7777777777777779E-4</v>
      </c>
      <c r="AX40" s="34">
        <f>$O$28/'Fixed data'!$C$7</f>
        <v>1.7777777777777779E-4</v>
      </c>
      <c r="AY40" s="34">
        <f>$O$28/'Fixed data'!$C$7</f>
        <v>1.7777777777777779E-4</v>
      </c>
      <c r="AZ40" s="34">
        <f>$O$28/'Fixed data'!$C$7</f>
        <v>1.7777777777777779E-4</v>
      </c>
      <c r="BA40" s="34">
        <f>$O$28/'Fixed data'!$C$7</f>
        <v>1.7777777777777779E-4</v>
      </c>
      <c r="BB40" s="34">
        <f>$O$28/'Fixed data'!$C$7</f>
        <v>1.7777777777777779E-4</v>
      </c>
      <c r="BC40" s="34">
        <f>$O$28/'Fixed data'!$C$7</f>
        <v>1.7777777777777779E-4</v>
      </c>
      <c r="BD40" s="34">
        <f>$O$28/'Fixed data'!$C$7</f>
        <v>1.7777777777777779E-4</v>
      </c>
    </row>
    <row r="41" spans="1:57" ht="16.5" hidden="1" customHeight="1" outlineLevel="1" x14ac:dyDescent="0.35">
      <c r="A41" s="116"/>
      <c r="B41" s="9" t="s">
        <v>112</v>
      </c>
      <c r="C41" s="11" t="s">
        <v>134</v>
      </c>
      <c r="D41" s="9" t="s">
        <v>40</v>
      </c>
      <c r="F41" s="34"/>
      <c r="G41" s="34"/>
      <c r="H41" s="34"/>
      <c r="I41" s="34"/>
      <c r="J41" s="34"/>
      <c r="K41" s="34"/>
      <c r="L41" s="34"/>
      <c r="M41" s="34"/>
      <c r="N41" s="34"/>
      <c r="O41" s="34"/>
      <c r="P41" s="34"/>
      <c r="Q41" s="34">
        <f>$P$28/'Fixed data'!$C$7</f>
        <v>1.7777777777777779E-4</v>
      </c>
      <c r="R41" s="34">
        <f>$P$28/'Fixed data'!$C$7</f>
        <v>1.7777777777777779E-4</v>
      </c>
      <c r="S41" s="34">
        <f>$P$28/'Fixed data'!$C$7</f>
        <v>1.7777777777777779E-4</v>
      </c>
      <c r="T41" s="34">
        <f>$P$28/'Fixed data'!$C$7</f>
        <v>1.7777777777777779E-4</v>
      </c>
      <c r="U41" s="34">
        <f>$P$28/'Fixed data'!$C$7</f>
        <v>1.7777777777777779E-4</v>
      </c>
      <c r="V41" s="34">
        <f>$P$28/'Fixed data'!$C$7</f>
        <v>1.7777777777777779E-4</v>
      </c>
      <c r="W41" s="34">
        <f>$P$28/'Fixed data'!$C$7</f>
        <v>1.7777777777777779E-4</v>
      </c>
      <c r="X41" s="34">
        <f>$P$28/'Fixed data'!$C$7</f>
        <v>1.7777777777777779E-4</v>
      </c>
      <c r="Y41" s="34">
        <f>$P$28/'Fixed data'!$C$7</f>
        <v>1.7777777777777779E-4</v>
      </c>
      <c r="Z41" s="34">
        <f>$P$28/'Fixed data'!$C$7</f>
        <v>1.7777777777777779E-4</v>
      </c>
      <c r="AA41" s="34">
        <f>$P$28/'Fixed data'!$C$7</f>
        <v>1.7777777777777779E-4</v>
      </c>
      <c r="AB41" s="34">
        <f>$P$28/'Fixed data'!$C$7</f>
        <v>1.7777777777777779E-4</v>
      </c>
      <c r="AC41" s="34">
        <f>$P$28/'Fixed data'!$C$7</f>
        <v>1.7777777777777779E-4</v>
      </c>
      <c r="AD41" s="34">
        <f>$P$28/'Fixed data'!$C$7</f>
        <v>1.7777777777777779E-4</v>
      </c>
      <c r="AE41" s="34">
        <f>$P$28/'Fixed data'!$C$7</f>
        <v>1.7777777777777779E-4</v>
      </c>
      <c r="AF41" s="34">
        <f>$P$28/'Fixed data'!$C$7</f>
        <v>1.7777777777777779E-4</v>
      </c>
      <c r="AG41" s="34">
        <f>$P$28/'Fixed data'!$C$7</f>
        <v>1.7777777777777779E-4</v>
      </c>
      <c r="AH41" s="34">
        <f>$P$28/'Fixed data'!$C$7</f>
        <v>1.7777777777777779E-4</v>
      </c>
      <c r="AI41" s="34">
        <f>$P$28/'Fixed data'!$C$7</f>
        <v>1.7777777777777779E-4</v>
      </c>
      <c r="AJ41" s="34">
        <f>$P$28/'Fixed data'!$C$7</f>
        <v>1.7777777777777779E-4</v>
      </c>
      <c r="AK41" s="34">
        <f>$P$28/'Fixed data'!$C$7</f>
        <v>1.7777777777777779E-4</v>
      </c>
      <c r="AL41" s="34">
        <f>$P$28/'Fixed data'!$C$7</f>
        <v>1.7777777777777779E-4</v>
      </c>
      <c r="AM41" s="34">
        <f>$P$28/'Fixed data'!$C$7</f>
        <v>1.7777777777777779E-4</v>
      </c>
      <c r="AN41" s="34">
        <f>$P$28/'Fixed data'!$C$7</f>
        <v>1.7777777777777779E-4</v>
      </c>
      <c r="AO41" s="34">
        <f>$P$28/'Fixed data'!$C$7</f>
        <v>1.7777777777777779E-4</v>
      </c>
      <c r="AP41" s="34">
        <f>$P$28/'Fixed data'!$C$7</f>
        <v>1.7777777777777779E-4</v>
      </c>
      <c r="AQ41" s="34">
        <f>$P$28/'Fixed data'!$C$7</f>
        <v>1.7777777777777779E-4</v>
      </c>
      <c r="AR41" s="34">
        <f>$P$28/'Fixed data'!$C$7</f>
        <v>1.7777777777777779E-4</v>
      </c>
      <c r="AS41" s="34">
        <f>$P$28/'Fixed data'!$C$7</f>
        <v>1.7777777777777779E-4</v>
      </c>
      <c r="AT41" s="34">
        <f>$P$28/'Fixed data'!$C$7</f>
        <v>1.7777777777777779E-4</v>
      </c>
      <c r="AU41" s="34">
        <f>$P$28/'Fixed data'!$C$7</f>
        <v>1.7777777777777779E-4</v>
      </c>
      <c r="AV41" s="34">
        <f>$P$28/'Fixed data'!$C$7</f>
        <v>1.7777777777777779E-4</v>
      </c>
      <c r="AW41" s="34">
        <f>$P$28/'Fixed data'!$C$7</f>
        <v>1.7777777777777779E-4</v>
      </c>
      <c r="AX41" s="34">
        <f>$P$28/'Fixed data'!$C$7</f>
        <v>1.7777777777777779E-4</v>
      </c>
      <c r="AY41" s="34">
        <f>$P$28/'Fixed data'!$C$7</f>
        <v>1.7777777777777779E-4</v>
      </c>
      <c r="AZ41" s="34">
        <f>$P$28/'Fixed data'!$C$7</f>
        <v>1.7777777777777779E-4</v>
      </c>
      <c r="BA41" s="34">
        <f>$P$28/'Fixed data'!$C$7</f>
        <v>1.7777777777777779E-4</v>
      </c>
      <c r="BB41" s="34">
        <f>$P$28/'Fixed data'!$C$7</f>
        <v>1.7777777777777779E-4</v>
      </c>
      <c r="BC41" s="34">
        <f>$P$28/'Fixed data'!$C$7</f>
        <v>1.7777777777777779E-4</v>
      </c>
      <c r="BD41" s="34">
        <f>$P$28/'Fixed data'!$C$7</f>
        <v>1.7777777777777779E-4</v>
      </c>
    </row>
    <row r="42" spans="1:57" ht="16.5" hidden="1" customHeight="1" outlineLevel="1" x14ac:dyDescent="0.35">
      <c r="A42" s="116"/>
      <c r="B42" s="9" t="s">
        <v>113</v>
      </c>
      <c r="C42" s="11" t="s">
        <v>135</v>
      </c>
      <c r="D42" s="9" t="s">
        <v>40</v>
      </c>
      <c r="F42" s="34"/>
      <c r="G42" s="34"/>
      <c r="H42" s="34"/>
      <c r="I42" s="34"/>
      <c r="J42" s="34"/>
      <c r="K42" s="34"/>
      <c r="L42" s="34"/>
      <c r="M42" s="34"/>
      <c r="N42" s="34"/>
      <c r="O42" s="34"/>
      <c r="P42" s="34"/>
      <c r="Q42" s="34"/>
      <c r="R42" s="34">
        <f>$Q$28/'Fixed data'!$C$7</f>
        <v>1.7777777777777779E-4</v>
      </c>
      <c r="S42" s="34">
        <f>$Q$28/'Fixed data'!$C$7</f>
        <v>1.7777777777777779E-4</v>
      </c>
      <c r="T42" s="34">
        <f>$Q$28/'Fixed data'!$C$7</f>
        <v>1.7777777777777779E-4</v>
      </c>
      <c r="U42" s="34">
        <f>$Q$28/'Fixed data'!$C$7</f>
        <v>1.7777777777777779E-4</v>
      </c>
      <c r="V42" s="34">
        <f>$Q$28/'Fixed data'!$C$7</f>
        <v>1.7777777777777779E-4</v>
      </c>
      <c r="W42" s="34">
        <f>$Q$28/'Fixed data'!$C$7</f>
        <v>1.7777777777777779E-4</v>
      </c>
      <c r="X42" s="34">
        <f>$Q$28/'Fixed data'!$C$7</f>
        <v>1.7777777777777779E-4</v>
      </c>
      <c r="Y42" s="34">
        <f>$Q$28/'Fixed data'!$C$7</f>
        <v>1.7777777777777779E-4</v>
      </c>
      <c r="Z42" s="34">
        <f>$Q$28/'Fixed data'!$C$7</f>
        <v>1.7777777777777779E-4</v>
      </c>
      <c r="AA42" s="34">
        <f>$Q$28/'Fixed data'!$C$7</f>
        <v>1.7777777777777779E-4</v>
      </c>
      <c r="AB42" s="34">
        <f>$Q$28/'Fixed data'!$C$7</f>
        <v>1.7777777777777779E-4</v>
      </c>
      <c r="AC42" s="34">
        <f>$Q$28/'Fixed data'!$C$7</f>
        <v>1.7777777777777779E-4</v>
      </c>
      <c r="AD42" s="34">
        <f>$Q$28/'Fixed data'!$C$7</f>
        <v>1.7777777777777779E-4</v>
      </c>
      <c r="AE42" s="34">
        <f>$Q$28/'Fixed data'!$C$7</f>
        <v>1.7777777777777779E-4</v>
      </c>
      <c r="AF42" s="34">
        <f>$Q$28/'Fixed data'!$C$7</f>
        <v>1.7777777777777779E-4</v>
      </c>
      <c r="AG42" s="34">
        <f>$Q$28/'Fixed data'!$C$7</f>
        <v>1.7777777777777779E-4</v>
      </c>
      <c r="AH42" s="34">
        <f>$Q$28/'Fixed data'!$C$7</f>
        <v>1.7777777777777779E-4</v>
      </c>
      <c r="AI42" s="34">
        <f>$Q$28/'Fixed data'!$C$7</f>
        <v>1.7777777777777779E-4</v>
      </c>
      <c r="AJ42" s="34">
        <f>$Q$28/'Fixed data'!$C$7</f>
        <v>1.7777777777777779E-4</v>
      </c>
      <c r="AK42" s="34">
        <f>$Q$28/'Fixed data'!$C$7</f>
        <v>1.7777777777777779E-4</v>
      </c>
      <c r="AL42" s="34">
        <f>$Q$28/'Fixed data'!$C$7</f>
        <v>1.7777777777777779E-4</v>
      </c>
      <c r="AM42" s="34">
        <f>$Q$28/'Fixed data'!$C$7</f>
        <v>1.7777777777777779E-4</v>
      </c>
      <c r="AN42" s="34">
        <f>$Q$28/'Fixed data'!$C$7</f>
        <v>1.7777777777777779E-4</v>
      </c>
      <c r="AO42" s="34">
        <f>$Q$28/'Fixed data'!$C$7</f>
        <v>1.7777777777777779E-4</v>
      </c>
      <c r="AP42" s="34">
        <f>$Q$28/'Fixed data'!$C$7</f>
        <v>1.7777777777777779E-4</v>
      </c>
      <c r="AQ42" s="34">
        <f>$Q$28/'Fixed data'!$C$7</f>
        <v>1.7777777777777779E-4</v>
      </c>
      <c r="AR42" s="34">
        <f>$Q$28/'Fixed data'!$C$7</f>
        <v>1.7777777777777779E-4</v>
      </c>
      <c r="AS42" s="34">
        <f>$Q$28/'Fixed data'!$C$7</f>
        <v>1.7777777777777779E-4</v>
      </c>
      <c r="AT42" s="34">
        <f>$Q$28/'Fixed data'!$C$7</f>
        <v>1.7777777777777779E-4</v>
      </c>
      <c r="AU42" s="34">
        <f>$Q$28/'Fixed data'!$C$7</f>
        <v>1.7777777777777779E-4</v>
      </c>
      <c r="AV42" s="34">
        <f>$Q$28/'Fixed data'!$C$7</f>
        <v>1.7777777777777779E-4</v>
      </c>
      <c r="AW42" s="34">
        <f>$Q$28/'Fixed data'!$C$7</f>
        <v>1.7777777777777779E-4</v>
      </c>
      <c r="AX42" s="34">
        <f>$Q$28/'Fixed data'!$C$7</f>
        <v>1.7777777777777779E-4</v>
      </c>
      <c r="AY42" s="34">
        <f>$Q$28/'Fixed data'!$C$7</f>
        <v>1.7777777777777779E-4</v>
      </c>
      <c r="AZ42" s="34">
        <f>$Q$28/'Fixed data'!$C$7</f>
        <v>1.7777777777777779E-4</v>
      </c>
      <c r="BA42" s="34">
        <f>$Q$28/'Fixed data'!$C$7</f>
        <v>1.7777777777777779E-4</v>
      </c>
      <c r="BB42" s="34">
        <f>$Q$28/'Fixed data'!$C$7</f>
        <v>1.7777777777777779E-4</v>
      </c>
      <c r="BC42" s="34">
        <f>$Q$28/'Fixed data'!$C$7</f>
        <v>1.7777777777777779E-4</v>
      </c>
      <c r="BD42" s="34">
        <f>$Q$28/'Fixed data'!$C$7</f>
        <v>1.7777777777777779E-4</v>
      </c>
    </row>
    <row r="43" spans="1:57" ht="16.5" hidden="1" customHeight="1" outlineLevel="1" x14ac:dyDescent="0.35">
      <c r="A43" s="116"/>
      <c r="B43" s="9" t="s">
        <v>114</v>
      </c>
      <c r="C43" s="11" t="s">
        <v>136</v>
      </c>
      <c r="D43" s="9" t="s">
        <v>40</v>
      </c>
      <c r="F43" s="34"/>
      <c r="G43" s="34"/>
      <c r="H43" s="34"/>
      <c r="I43" s="34"/>
      <c r="J43" s="34"/>
      <c r="K43" s="34"/>
      <c r="L43" s="34"/>
      <c r="M43" s="34"/>
      <c r="N43" s="34"/>
      <c r="O43" s="34"/>
      <c r="P43" s="34"/>
      <c r="Q43" s="34"/>
      <c r="R43" s="34"/>
      <c r="S43" s="34">
        <f>$R$28/'Fixed data'!$C$7</f>
        <v>1.7777777777777779E-4</v>
      </c>
      <c r="T43" s="34">
        <f>$R$28/'Fixed data'!$C$7</f>
        <v>1.7777777777777779E-4</v>
      </c>
      <c r="U43" s="34">
        <f>$R$28/'Fixed data'!$C$7</f>
        <v>1.7777777777777779E-4</v>
      </c>
      <c r="V43" s="34">
        <f>$R$28/'Fixed data'!$C$7</f>
        <v>1.7777777777777779E-4</v>
      </c>
      <c r="W43" s="34">
        <f>$R$28/'Fixed data'!$C$7</f>
        <v>1.7777777777777779E-4</v>
      </c>
      <c r="X43" s="34">
        <f>$R$28/'Fixed data'!$C$7</f>
        <v>1.7777777777777779E-4</v>
      </c>
      <c r="Y43" s="34">
        <f>$R$28/'Fixed data'!$C$7</f>
        <v>1.7777777777777779E-4</v>
      </c>
      <c r="Z43" s="34">
        <f>$R$28/'Fixed data'!$C$7</f>
        <v>1.7777777777777779E-4</v>
      </c>
      <c r="AA43" s="34">
        <f>$R$28/'Fixed data'!$C$7</f>
        <v>1.7777777777777779E-4</v>
      </c>
      <c r="AB43" s="34">
        <f>$R$28/'Fixed data'!$C$7</f>
        <v>1.7777777777777779E-4</v>
      </c>
      <c r="AC43" s="34">
        <f>$R$28/'Fixed data'!$C$7</f>
        <v>1.7777777777777779E-4</v>
      </c>
      <c r="AD43" s="34">
        <f>$R$28/'Fixed data'!$C$7</f>
        <v>1.7777777777777779E-4</v>
      </c>
      <c r="AE43" s="34">
        <f>$R$28/'Fixed data'!$C$7</f>
        <v>1.7777777777777779E-4</v>
      </c>
      <c r="AF43" s="34">
        <f>$R$28/'Fixed data'!$C$7</f>
        <v>1.7777777777777779E-4</v>
      </c>
      <c r="AG43" s="34">
        <f>$R$28/'Fixed data'!$C$7</f>
        <v>1.7777777777777779E-4</v>
      </c>
      <c r="AH43" s="34">
        <f>$R$28/'Fixed data'!$C$7</f>
        <v>1.7777777777777779E-4</v>
      </c>
      <c r="AI43" s="34">
        <f>$R$28/'Fixed data'!$C$7</f>
        <v>1.7777777777777779E-4</v>
      </c>
      <c r="AJ43" s="34">
        <f>$R$28/'Fixed data'!$C$7</f>
        <v>1.7777777777777779E-4</v>
      </c>
      <c r="AK43" s="34">
        <f>$R$28/'Fixed data'!$C$7</f>
        <v>1.7777777777777779E-4</v>
      </c>
      <c r="AL43" s="34">
        <f>$R$28/'Fixed data'!$C$7</f>
        <v>1.7777777777777779E-4</v>
      </c>
      <c r="AM43" s="34">
        <f>$R$28/'Fixed data'!$C$7</f>
        <v>1.7777777777777779E-4</v>
      </c>
      <c r="AN43" s="34">
        <f>$R$28/'Fixed data'!$C$7</f>
        <v>1.7777777777777779E-4</v>
      </c>
      <c r="AO43" s="34">
        <f>$R$28/'Fixed data'!$C$7</f>
        <v>1.7777777777777779E-4</v>
      </c>
      <c r="AP43" s="34">
        <f>$R$28/'Fixed data'!$C$7</f>
        <v>1.7777777777777779E-4</v>
      </c>
      <c r="AQ43" s="34">
        <f>$R$28/'Fixed data'!$C$7</f>
        <v>1.7777777777777779E-4</v>
      </c>
      <c r="AR43" s="34">
        <f>$R$28/'Fixed data'!$C$7</f>
        <v>1.7777777777777779E-4</v>
      </c>
      <c r="AS43" s="34">
        <f>$R$28/'Fixed data'!$C$7</f>
        <v>1.7777777777777779E-4</v>
      </c>
      <c r="AT43" s="34">
        <f>$R$28/'Fixed data'!$C$7</f>
        <v>1.7777777777777779E-4</v>
      </c>
      <c r="AU43" s="34">
        <f>$R$28/'Fixed data'!$C$7</f>
        <v>1.7777777777777779E-4</v>
      </c>
      <c r="AV43" s="34">
        <f>$R$28/'Fixed data'!$C$7</f>
        <v>1.7777777777777779E-4</v>
      </c>
      <c r="AW43" s="34">
        <f>$R$28/'Fixed data'!$C$7</f>
        <v>1.7777777777777779E-4</v>
      </c>
      <c r="AX43" s="34">
        <f>$R$28/'Fixed data'!$C$7</f>
        <v>1.7777777777777779E-4</v>
      </c>
      <c r="AY43" s="34">
        <f>$R$28/'Fixed data'!$C$7</f>
        <v>1.7777777777777779E-4</v>
      </c>
      <c r="AZ43" s="34">
        <f>$R$28/'Fixed data'!$C$7</f>
        <v>1.7777777777777779E-4</v>
      </c>
      <c r="BA43" s="34">
        <f>$R$28/'Fixed data'!$C$7</f>
        <v>1.7777777777777779E-4</v>
      </c>
      <c r="BB43" s="34">
        <f>$R$28/'Fixed data'!$C$7</f>
        <v>1.7777777777777779E-4</v>
      </c>
      <c r="BC43" s="34">
        <f>$R$28/'Fixed data'!$C$7</f>
        <v>1.7777777777777779E-4</v>
      </c>
      <c r="BD43" s="34">
        <f>$R$28/'Fixed data'!$C$7</f>
        <v>1.7777777777777779E-4</v>
      </c>
    </row>
    <row r="44" spans="1:57" ht="16.5" hidden="1" customHeight="1" outlineLevel="1" x14ac:dyDescent="0.35">
      <c r="A44" s="116"/>
      <c r="B44" s="9" t="s">
        <v>115</v>
      </c>
      <c r="C44" s="11" t="s">
        <v>137</v>
      </c>
      <c r="D44" s="9" t="s">
        <v>40</v>
      </c>
      <c r="F44" s="34"/>
      <c r="G44" s="34"/>
      <c r="H44" s="34"/>
      <c r="I44" s="34"/>
      <c r="J44" s="34"/>
      <c r="K44" s="34"/>
      <c r="L44" s="34"/>
      <c r="M44" s="34"/>
      <c r="N44" s="34"/>
      <c r="O44" s="34"/>
      <c r="P44" s="34"/>
      <c r="Q44" s="34"/>
      <c r="R44" s="34"/>
      <c r="S44" s="34"/>
      <c r="T44" s="34">
        <f>$S$28/'Fixed data'!$C$7</f>
        <v>1.7777777777777779E-4</v>
      </c>
      <c r="U44" s="34">
        <f>$S$28/'Fixed data'!$C$7</f>
        <v>1.7777777777777779E-4</v>
      </c>
      <c r="V44" s="34">
        <f>$S$28/'Fixed data'!$C$7</f>
        <v>1.7777777777777779E-4</v>
      </c>
      <c r="W44" s="34">
        <f>$S$28/'Fixed data'!$C$7</f>
        <v>1.7777777777777779E-4</v>
      </c>
      <c r="X44" s="34">
        <f>$S$28/'Fixed data'!$C$7</f>
        <v>1.7777777777777779E-4</v>
      </c>
      <c r="Y44" s="34">
        <f>$S$28/'Fixed data'!$C$7</f>
        <v>1.7777777777777779E-4</v>
      </c>
      <c r="Z44" s="34">
        <f>$S$28/'Fixed data'!$C$7</f>
        <v>1.7777777777777779E-4</v>
      </c>
      <c r="AA44" s="34">
        <f>$S$28/'Fixed data'!$C$7</f>
        <v>1.7777777777777779E-4</v>
      </c>
      <c r="AB44" s="34">
        <f>$S$28/'Fixed data'!$C$7</f>
        <v>1.7777777777777779E-4</v>
      </c>
      <c r="AC44" s="34">
        <f>$S$28/'Fixed data'!$C$7</f>
        <v>1.7777777777777779E-4</v>
      </c>
      <c r="AD44" s="34">
        <f>$S$28/'Fixed data'!$C$7</f>
        <v>1.7777777777777779E-4</v>
      </c>
      <c r="AE44" s="34">
        <f>$S$28/'Fixed data'!$C$7</f>
        <v>1.7777777777777779E-4</v>
      </c>
      <c r="AF44" s="34">
        <f>$S$28/'Fixed data'!$C$7</f>
        <v>1.7777777777777779E-4</v>
      </c>
      <c r="AG44" s="34">
        <f>$S$28/'Fixed data'!$C$7</f>
        <v>1.7777777777777779E-4</v>
      </c>
      <c r="AH44" s="34">
        <f>$S$28/'Fixed data'!$C$7</f>
        <v>1.7777777777777779E-4</v>
      </c>
      <c r="AI44" s="34">
        <f>$S$28/'Fixed data'!$C$7</f>
        <v>1.7777777777777779E-4</v>
      </c>
      <c r="AJ44" s="34">
        <f>$S$28/'Fixed data'!$C$7</f>
        <v>1.7777777777777779E-4</v>
      </c>
      <c r="AK44" s="34">
        <f>$S$28/'Fixed data'!$C$7</f>
        <v>1.7777777777777779E-4</v>
      </c>
      <c r="AL44" s="34">
        <f>$S$28/'Fixed data'!$C$7</f>
        <v>1.7777777777777779E-4</v>
      </c>
      <c r="AM44" s="34">
        <f>$S$28/'Fixed data'!$C$7</f>
        <v>1.7777777777777779E-4</v>
      </c>
      <c r="AN44" s="34">
        <f>$S$28/'Fixed data'!$C$7</f>
        <v>1.7777777777777779E-4</v>
      </c>
      <c r="AO44" s="34">
        <f>$S$28/'Fixed data'!$C$7</f>
        <v>1.7777777777777779E-4</v>
      </c>
      <c r="AP44" s="34">
        <f>$S$28/'Fixed data'!$C$7</f>
        <v>1.7777777777777779E-4</v>
      </c>
      <c r="AQ44" s="34">
        <f>$S$28/'Fixed data'!$C$7</f>
        <v>1.7777777777777779E-4</v>
      </c>
      <c r="AR44" s="34">
        <f>$S$28/'Fixed data'!$C$7</f>
        <v>1.7777777777777779E-4</v>
      </c>
      <c r="AS44" s="34">
        <f>$S$28/'Fixed data'!$C$7</f>
        <v>1.7777777777777779E-4</v>
      </c>
      <c r="AT44" s="34">
        <f>$S$28/'Fixed data'!$C$7</f>
        <v>1.7777777777777779E-4</v>
      </c>
      <c r="AU44" s="34">
        <f>$S$28/'Fixed data'!$C$7</f>
        <v>1.7777777777777779E-4</v>
      </c>
      <c r="AV44" s="34">
        <f>$S$28/'Fixed data'!$C$7</f>
        <v>1.7777777777777779E-4</v>
      </c>
      <c r="AW44" s="34">
        <f>$S$28/'Fixed data'!$C$7</f>
        <v>1.7777777777777779E-4</v>
      </c>
      <c r="AX44" s="34">
        <f>$S$28/'Fixed data'!$C$7</f>
        <v>1.7777777777777779E-4</v>
      </c>
      <c r="AY44" s="34">
        <f>$S$28/'Fixed data'!$C$7</f>
        <v>1.7777777777777779E-4</v>
      </c>
      <c r="AZ44" s="34">
        <f>$S$28/'Fixed data'!$C$7</f>
        <v>1.7777777777777779E-4</v>
      </c>
      <c r="BA44" s="34">
        <f>$S$28/'Fixed data'!$C$7</f>
        <v>1.7777777777777779E-4</v>
      </c>
      <c r="BB44" s="34">
        <f>$S$28/'Fixed data'!$C$7</f>
        <v>1.7777777777777779E-4</v>
      </c>
      <c r="BC44" s="34">
        <f>$S$28/'Fixed data'!$C$7</f>
        <v>1.7777777777777779E-4</v>
      </c>
      <c r="BD44" s="34">
        <f>$S$28/'Fixed data'!$C$7</f>
        <v>1.7777777777777779E-4</v>
      </c>
    </row>
    <row r="45" spans="1:57" ht="16.5" hidden="1" customHeight="1" outlineLevel="1" x14ac:dyDescent="0.35">
      <c r="A45" s="116"/>
      <c r="B45" s="9" t="s">
        <v>116</v>
      </c>
      <c r="C45" s="11" t="s">
        <v>138</v>
      </c>
      <c r="D45" s="9" t="s">
        <v>40</v>
      </c>
      <c r="F45" s="34"/>
      <c r="G45" s="34"/>
      <c r="H45" s="34"/>
      <c r="I45" s="34"/>
      <c r="J45" s="34"/>
      <c r="K45" s="34"/>
      <c r="L45" s="34"/>
      <c r="M45" s="34"/>
      <c r="N45" s="34"/>
      <c r="O45" s="34"/>
      <c r="P45" s="34"/>
      <c r="Q45" s="34"/>
      <c r="R45" s="34"/>
      <c r="S45" s="34"/>
      <c r="T45" s="34"/>
      <c r="U45" s="34">
        <f>$T$28/'Fixed data'!$C$7</f>
        <v>1.7777777777777779E-4</v>
      </c>
      <c r="V45" s="34">
        <f>$T$28/'Fixed data'!$C$7</f>
        <v>1.7777777777777779E-4</v>
      </c>
      <c r="W45" s="34">
        <f>$T$28/'Fixed data'!$C$7</f>
        <v>1.7777777777777779E-4</v>
      </c>
      <c r="X45" s="34">
        <f>$T$28/'Fixed data'!$C$7</f>
        <v>1.7777777777777779E-4</v>
      </c>
      <c r="Y45" s="34">
        <f>$T$28/'Fixed data'!$C$7</f>
        <v>1.7777777777777779E-4</v>
      </c>
      <c r="Z45" s="34">
        <f>$T$28/'Fixed data'!$C$7</f>
        <v>1.7777777777777779E-4</v>
      </c>
      <c r="AA45" s="34">
        <f>$T$28/'Fixed data'!$C$7</f>
        <v>1.7777777777777779E-4</v>
      </c>
      <c r="AB45" s="34">
        <f>$T$28/'Fixed data'!$C$7</f>
        <v>1.7777777777777779E-4</v>
      </c>
      <c r="AC45" s="34">
        <f>$T$28/'Fixed data'!$C$7</f>
        <v>1.7777777777777779E-4</v>
      </c>
      <c r="AD45" s="34">
        <f>$T$28/'Fixed data'!$C$7</f>
        <v>1.7777777777777779E-4</v>
      </c>
      <c r="AE45" s="34">
        <f>$T$28/'Fixed data'!$C$7</f>
        <v>1.7777777777777779E-4</v>
      </c>
      <c r="AF45" s="34">
        <f>$T$28/'Fixed data'!$C$7</f>
        <v>1.7777777777777779E-4</v>
      </c>
      <c r="AG45" s="34">
        <f>$T$28/'Fixed data'!$C$7</f>
        <v>1.7777777777777779E-4</v>
      </c>
      <c r="AH45" s="34">
        <f>$T$28/'Fixed data'!$C$7</f>
        <v>1.7777777777777779E-4</v>
      </c>
      <c r="AI45" s="34">
        <f>$T$28/'Fixed data'!$C$7</f>
        <v>1.7777777777777779E-4</v>
      </c>
      <c r="AJ45" s="34">
        <f>$T$28/'Fixed data'!$C$7</f>
        <v>1.7777777777777779E-4</v>
      </c>
      <c r="AK45" s="34">
        <f>$T$28/'Fixed data'!$C$7</f>
        <v>1.7777777777777779E-4</v>
      </c>
      <c r="AL45" s="34">
        <f>$T$28/'Fixed data'!$C$7</f>
        <v>1.7777777777777779E-4</v>
      </c>
      <c r="AM45" s="34">
        <f>$T$28/'Fixed data'!$C$7</f>
        <v>1.7777777777777779E-4</v>
      </c>
      <c r="AN45" s="34">
        <f>$T$28/'Fixed data'!$C$7</f>
        <v>1.7777777777777779E-4</v>
      </c>
      <c r="AO45" s="34">
        <f>$T$28/'Fixed data'!$C$7</f>
        <v>1.7777777777777779E-4</v>
      </c>
      <c r="AP45" s="34">
        <f>$T$28/'Fixed data'!$C$7</f>
        <v>1.7777777777777779E-4</v>
      </c>
      <c r="AQ45" s="34">
        <f>$T$28/'Fixed data'!$C$7</f>
        <v>1.7777777777777779E-4</v>
      </c>
      <c r="AR45" s="34">
        <f>$T$28/'Fixed data'!$C$7</f>
        <v>1.7777777777777779E-4</v>
      </c>
      <c r="AS45" s="34">
        <f>$T$28/'Fixed data'!$C$7</f>
        <v>1.7777777777777779E-4</v>
      </c>
      <c r="AT45" s="34">
        <f>$T$28/'Fixed data'!$C$7</f>
        <v>1.7777777777777779E-4</v>
      </c>
      <c r="AU45" s="34">
        <f>$T$28/'Fixed data'!$C$7</f>
        <v>1.7777777777777779E-4</v>
      </c>
      <c r="AV45" s="34">
        <f>$T$28/'Fixed data'!$C$7</f>
        <v>1.7777777777777779E-4</v>
      </c>
      <c r="AW45" s="34">
        <f>$T$28/'Fixed data'!$C$7</f>
        <v>1.7777777777777779E-4</v>
      </c>
      <c r="AX45" s="34">
        <f>$T$28/'Fixed data'!$C$7</f>
        <v>1.7777777777777779E-4</v>
      </c>
      <c r="AY45" s="34">
        <f>$T$28/'Fixed data'!$C$7</f>
        <v>1.7777777777777779E-4</v>
      </c>
      <c r="AZ45" s="34">
        <f>$T$28/'Fixed data'!$C$7</f>
        <v>1.7777777777777779E-4</v>
      </c>
      <c r="BA45" s="34">
        <f>$T$28/'Fixed data'!$C$7</f>
        <v>1.7777777777777779E-4</v>
      </c>
      <c r="BB45" s="34">
        <f>$T$28/'Fixed data'!$C$7</f>
        <v>1.7777777777777779E-4</v>
      </c>
      <c r="BC45" s="34">
        <f>$T$28/'Fixed data'!$C$7</f>
        <v>1.7777777777777779E-4</v>
      </c>
      <c r="BD45" s="34">
        <f>$T$28/'Fixed data'!$C$7</f>
        <v>1.7777777777777779E-4</v>
      </c>
    </row>
    <row r="46" spans="1:57" ht="16.5" hidden="1" customHeight="1" outlineLevel="1" x14ac:dyDescent="0.35">
      <c r="A46" s="116"/>
      <c r="B46" s="9" t="s">
        <v>117</v>
      </c>
      <c r="C46" s="11" t="s">
        <v>139</v>
      </c>
      <c r="D46" s="9" t="s">
        <v>40</v>
      </c>
      <c r="F46" s="34"/>
      <c r="G46" s="34"/>
      <c r="H46" s="34"/>
      <c r="I46" s="34"/>
      <c r="J46" s="34"/>
      <c r="K46" s="34"/>
      <c r="L46" s="34"/>
      <c r="M46" s="34"/>
      <c r="N46" s="34"/>
      <c r="O46" s="34"/>
      <c r="P46" s="34"/>
      <c r="Q46" s="34"/>
      <c r="R46" s="34"/>
      <c r="S46" s="34"/>
      <c r="T46" s="34"/>
      <c r="U46" s="34"/>
      <c r="V46" s="34">
        <f>$U$28/'Fixed data'!$C$7</f>
        <v>1.7777777777777779E-4</v>
      </c>
      <c r="W46" s="34">
        <f>$U$28/'Fixed data'!$C$7</f>
        <v>1.7777777777777779E-4</v>
      </c>
      <c r="X46" s="34">
        <f>$U$28/'Fixed data'!$C$7</f>
        <v>1.7777777777777779E-4</v>
      </c>
      <c r="Y46" s="34">
        <f>$U$28/'Fixed data'!$C$7</f>
        <v>1.7777777777777779E-4</v>
      </c>
      <c r="Z46" s="34">
        <f>$U$28/'Fixed data'!$C$7</f>
        <v>1.7777777777777779E-4</v>
      </c>
      <c r="AA46" s="34">
        <f>$U$28/'Fixed data'!$C$7</f>
        <v>1.7777777777777779E-4</v>
      </c>
      <c r="AB46" s="34">
        <f>$U$28/'Fixed data'!$C$7</f>
        <v>1.7777777777777779E-4</v>
      </c>
      <c r="AC46" s="34">
        <f>$U$28/'Fixed data'!$C$7</f>
        <v>1.7777777777777779E-4</v>
      </c>
      <c r="AD46" s="34">
        <f>$U$28/'Fixed data'!$C$7</f>
        <v>1.7777777777777779E-4</v>
      </c>
      <c r="AE46" s="34">
        <f>$U$28/'Fixed data'!$C$7</f>
        <v>1.7777777777777779E-4</v>
      </c>
      <c r="AF46" s="34">
        <f>$U$28/'Fixed data'!$C$7</f>
        <v>1.7777777777777779E-4</v>
      </c>
      <c r="AG46" s="34">
        <f>$U$28/'Fixed data'!$C$7</f>
        <v>1.7777777777777779E-4</v>
      </c>
      <c r="AH46" s="34">
        <f>$U$28/'Fixed data'!$C$7</f>
        <v>1.7777777777777779E-4</v>
      </c>
      <c r="AI46" s="34">
        <f>$U$28/'Fixed data'!$C$7</f>
        <v>1.7777777777777779E-4</v>
      </c>
      <c r="AJ46" s="34">
        <f>$U$28/'Fixed data'!$C$7</f>
        <v>1.7777777777777779E-4</v>
      </c>
      <c r="AK46" s="34">
        <f>$U$28/'Fixed data'!$C$7</f>
        <v>1.7777777777777779E-4</v>
      </c>
      <c r="AL46" s="34">
        <f>$U$28/'Fixed data'!$C$7</f>
        <v>1.7777777777777779E-4</v>
      </c>
      <c r="AM46" s="34">
        <f>$U$28/'Fixed data'!$C$7</f>
        <v>1.7777777777777779E-4</v>
      </c>
      <c r="AN46" s="34">
        <f>$U$28/'Fixed data'!$C$7</f>
        <v>1.7777777777777779E-4</v>
      </c>
      <c r="AO46" s="34">
        <f>$U$28/'Fixed data'!$C$7</f>
        <v>1.7777777777777779E-4</v>
      </c>
      <c r="AP46" s="34">
        <f>$U$28/'Fixed data'!$C$7</f>
        <v>1.7777777777777779E-4</v>
      </c>
      <c r="AQ46" s="34">
        <f>$U$28/'Fixed data'!$C$7</f>
        <v>1.7777777777777779E-4</v>
      </c>
      <c r="AR46" s="34">
        <f>$U$28/'Fixed data'!$C$7</f>
        <v>1.7777777777777779E-4</v>
      </c>
      <c r="AS46" s="34">
        <f>$U$28/'Fixed data'!$C$7</f>
        <v>1.7777777777777779E-4</v>
      </c>
      <c r="AT46" s="34">
        <f>$U$28/'Fixed data'!$C$7</f>
        <v>1.7777777777777779E-4</v>
      </c>
      <c r="AU46" s="34">
        <f>$U$28/'Fixed data'!$C$7</f>
        <v>1.7777777777777779E-4</v>
      </c>
      <c r="AV46" s="34">
        <f>$U$28/'Fixed data'!$C$7</f>
        <v>1.7777777777777779E-4</v>
      </c>
      <c r="AW46" s="34">
        <f>$U$28/'Fixed data'!$C$7</f>
        <v>1.7777777777777779E-4</v>
      </c>
      <c r="AX46" s="34">
        <f>$U$28/'Fixed data'!$C$7</f>
        <v>1.7777777777777779E-4</v>
      </c>
      <c r="AY46" s="34">
        <f>$U$28/'Fixed data'!$C$7</f>
        <v>1.7777777777777779E-4</v>
      </c>
      <c r="AZ46" s="34">
        <f>$U$28/'Fixed data'!$C$7</f>
        <v>1.7777777777777779E-4</v>
      </c>
      <c r="BA46" s="34">
        <f>$U$28/'Fixed data'!$C$7</f>
        <v>1.7777777777777779E-4</v>
      </c>
      <c r="BB46" s="34">
        <f>$U$28/'Fixed data'!$C$7</f>
        <v>1.7777777777777779E-4</v>
      </c>
      <c r="BC46" s="34">
        <f>$U$28/'Fixed data'!$C$7</f>
        <v>1.7777777777777779E-4</v>
      </c>
      <c r="BD46" s="34">
        <f>$U$28/'Fixed data'!$C$7</f>
        <v>1.7777777777777779E-4</v>
      </c>
    </row>
    <row r="47" spans="1:57" ht="16.5" hidden="1" customHeight="1" outlineLevel="1" x14ac:dyDescent="0.35">
      <c r="A47" s="116"/>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1.7777777777777779E-4</v>
      </c>
      <c r="X47" s="34">
        <f>$V$28/'Fixed data'!$C$7</f>
        <v>1.7777777777777779E-4</v>
      </c>
      <c r="Y47" s="34">
        <f>$V$28/'Fixed data'!$C$7</f>
        <v>1.7777777777777779E-4</v>
      </c>
      <c r="Z47" s="34">
        <f>$V$28/'Fixed data'!$C$7</f>
        <v>1.7777777777777779E-4</v>
      </c>
      <c r="AA47" s="34">
        <f>$V$28/'Fixed data'!$C$7</f>
        <v>1.7777777777777779E-4</v>
      </c>
      <c r="AB47" s="34">
        <f>$V$28/'Fixed data'!$C$7</f>
        <v>1.7777777777777779E-4</v>
      </c>
      <c r="AC47" s="34">
        <f>$V$28/'Fixed data'!$C$7</f>
        <v>1.7777777777777779E-4</v>
      </c>
      <c r="AD47" s="34">
        <f>$V$28/'Fixed data'!$C$7</f>
        <v>1.7777777777777779E-4</v>
      </c>
      <c r="AE47" s="34">
        <f>$V$28/'Fixed data'!$C$7</f>
        <v>1.7777777777777779E-4</v>
      </c>
      <c r="AF47" s="34">
        <f>$V$28/'Fixed data'!$C$7</f>
        <v>1.7777777777777779E-4</v>
      </c>
      <c r="AG47" s="34">
        <f>$V$28/'Fixed data'!$C$7</f>
        <v>1.7777777777777779E-4</v>
      </c>
      <c r="AH47" s="34">
        <f>$V$28/'Fixed data'!$C$7</f>
        <v>1.7777777777777779E-4</v>
      </c>
      <c r="AI47" s="34">
        <f>$V$28/'Fixed data'!$C$7</f>
        <v>1.7777777777777779E-4</v>
      </c>
      <c r="AJ47" s="34">
        <f>$V$28/'Fixed data'!$C$7</f>
        <v>1.7777777777777779E-4</v>
      </c>
      <c r="AK47" s="34">
        <f>$V$28/'Fixed data'!$C$7</f>
        <v>1.7777777777777779E-4</v>
      </c>
      <c r="AL47" s="34">
        <f>$V$28/'Fixed data'!$C$7</f>
        <v>1.7777777777777779E-4</v>
      </c>
      <c r="AM47" s="34">
        <f>$V$28/'Fixed data'!$C$7</f>
        <v>1.7777777777777779E-4</v>
      </c>
      <c r="AN47" s="34">
        <f>$V$28/'Fixed data'!$C$7</f>
        <v>1.7777777777777779E-4</v>
      </c>
      <c r="AO47" s="34">
        <f>$V$28/'Fixed data'!$C$7</f>
        <v>1.7777777777777779E-4</v>
      </c>
      <c r="AP47" s="34">
        <f>$V$28/'Fixed data'!$C$7</f>
        <v>1.7777777777777779E-4</v>
      </c>
      <c r="AQ47" s="34">
        <f>$V$28/'Fixed data'!$C$7</f>
        <v>1.7777777777777779E-4</v>
      </c>
      <c r="AR47" s="34">
        <f>$V$28/'Fixed data'!$C$7</f>
        <v>1.7777777777777779E-4</v>
      </c>
      <c r="AS47" s="34">
        <f>$V$28/'Fixed data'!$C$7</f>
        <v>1.7777777777777779E-4</v>
      </c>
      <c r="AT47" s="34">
        <f>$V$28/'Fixed data'!$C$7</f>
        <v>1.7777777777777779E-4</v>
      </c>
      <c r="AU47" s="34">
        <f>$V$28/'Fixed data'!$C$7</f>
        <v>1.7777777777777779E-4</v>
      </c>
      <c r="AV47" s="34">
        <f>$V$28/'Fixed data'!$C$7</f>
        <v>1.7777777777777779E-4</v>
      </c>
      <c r="AW47" s="34">
        <f>$V$28/'Fixed data'!$C$7</f>
        <v>1.7777777777777779E-4</v>
      </c>
      <c r="AX47" s="34">
        <f>$V$28/'Fixed data'!$C$7</f>
        <v>1.7777777777777779E-4</v>
      </c>
      <c r="AY47" s="34">
        <f>$V$28/'Fixed data'!$C$7</f>
        <v>1.7777777777777779E-4</v>
      </c>
      <c r="AZ47" s="34">
        <f>$V$28/'Fixed data'!$C$7</f>
        <v>1.7777777777777779E-4</v>
      </c>
      <c r="BA47" s="34">
        <f>$V$28/'Fixed data'!$C$7</f>
        <v>1.7777777777777779E-4</v>
      </c>
      <c r="BB47" s="34">
        <f>$V$28/'Fixed data'!$C$7</f>
        <v>1.7777777777777779E-4</v>
      </c>
      <c r="BC47" s="34">
        <f>$V$28/'Fixed data'!$C$7</f>
        <v>1.7777777777777779E-4</v>
      </c>
      <c r="BD47" s="34">
        <f>$V$28/'Fixed data'!$C$7</f>
        <v>1.7777777777777779E-4</v>
      </c>
    </row>
    <row r="48" spans="1:57" ht="16.5" hidden="1" customHeight="1" outlineLevel="1" x14ac:dyDescent="0.35">
      <c r="A48" s="116"/>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1.7777777777777779E-4</v>
      </c>
      <c r="Y48" s="34">
        <f>$W$28/'Fixed data'!$C$7</f>
        <v>1.7777777777777779E-4</v>
      </c>
      <c r="Z48" s="34">
        <f>$W$28/'Fixed data'!$C$7</f>
        <v>1.7777777777777779E-4</v>
      </c>
      <c r="AA48" s="34">
        <f>$W$28/'Fixed data'!$C$7</f>
        <v>1.7777777777777779E-4</v>
      </c>
      <c r="AB48" s="34">
        <f>$W$28/'Fixed data'!$C$7</f>
        <v>1.7777777777777779E-4</v>
      </c>
      <c r="AC48" s="34">
        <f>$W$28/'Fixed data'!$C$7</f>
        <v>1.7777777777777779E-4</v>
      </c>
      <c r="AD48" s="34">
        <f>$W$28/'Fixed data'!$C$7</f>
        <v>1.7777777777777779E-4</v>
      </c>
      <c r="AE48" s="34">
        <f>$W$28/'Fixed data'!$C$7</f>
        <v>1.7777777777777779E-4</v>
      </c>
      <c r="AF48" s="34">
        <f>$W$28/'Fixed data'!$C$7</f>
        <v>1.7777777777777779E-4</v>
      </c>
      <c r="AG48" s="34">
        <f>$W$28/'Fixed data'!$C$7</f>
        <v>1.7777777777777779E-4</v>
      </c>
      <c r="AH48" s="34">
        <f>$W$28/'Fixed data'!$C$7</f>
        <v>1.7777777777777779E-4</v>
      </c>
      <c r="AI48" s="34">
        <f>$W$28/'Fixed data'!$C$7</f>
        <v>1.7777777777777779E-4</v>
      </c>
      <c r="AJ48" s="34">
        <f>$W$28/'Fixed data'!$C$7</f>
        <v>1.7777777777777779E-4</v>
      </c>
      <c r="AK48" s="34">
        <f>$W$28/'Fixed data'!$C$7</f>
        <v>1.7777777777777779E-4</v>
      </c>
      <c r="AL48" s="34">
        <f>$W$28/'Fixed data'!$C$7</f>
        <v>1.7777777777777779E-4</v>
      </c>
      <c r="AM48" s="34">
        <f>$W$28/'Fixed data'!$C$7</f>
        <v>1.7777777777777779E-4</v>
      </c>
      <c r="AN48" s="34">
        <f>$W$28/'Fixed data'!$C$7</f>
        <v>1.7777777777777779E-4</v>
      </c>
      <c r="AO48" s="34">
        <f>$W$28/'Fixed data'!$C$7</f>
        <v>1.7777777777777779E-4</v>
      </c>
      <c r="AP48" s="34">
        <f>$W$28/'Fixed data'!$C$7</f>
        <v>1.7777777777777779E-4</v>
      </c>
      <c r="AQ48" s="34">
        <f>$W$28/'Fixed data'!$C$7</f>
        <v>1.7777777777777779E-4</v>
      </c>
      <c r="AR48" s="34">
        <f>$W$28/'Fixed data'!$C$7</f>
        <v>1.7777777777777779E-4</v>
      </c>
      <c r="AS48" s="34">
        <f>$W$28/'Fixed data'!$C$7</f>
        <v>1.7777777777777779E-4</v>
      </c>
      <c r="AT48" s="34">
        <f>$W$28/'Fixed data'!$C$7</f>
        <v>1.7777777777777779E-4</v>
      </c>
      <c r="AU48" s="34">
        <f>$W$28/'Fixed data'!$C$7</f>
        <v>1.7777777777777779E-4</v>
      </c>
      <c r="AV48" s="34">
        <f>$W$28/'Fixed data'!$C$7</f>
        <v>1.7777777777777779E-4</v>
      </c>
      <c r="AW48" s="34">
        <f>$W$28/'Fixed data'!$C$7</f>
        <v>1.7777777777777779E-4</v>
      </c>
      <c r="AX48" s="34">
        <f>$W$28/'Fixed data'!$C$7</f>
        <v>1.7777777777777779E-4</v>
      </c>
      <c r="AY48" s="34">
        <f>$W$28/'Fixed data'!$C$7</f>
        <v>1.7777777777777779E-4</v>
      </c>
      <c r="AZ48" s="34">
        <f>$W$28/'Fixed data'!$C$7</f>
        <v>1.7777777777777779E-4</v>
      </c>
      <c r="BA48" s="34">
        <f>$W$28/'Fixed data'!$C$7</f>
        <v>1.7777777777777779E-4</v>
      </c>
      <c r="BB48" s="34">
        <f>$W$28/'Fixed data'!$C$7</f>
        <v>1.7777777777777779E-4</v>
      </c>
      <c r="BC48" s="34">
        <f>$W$28/'Fixed data'!$C$7</f>
        <v>1.7777777777777779E-4</v>
      </c>
      <c r="BD48" s="34">
        <f>$W$28/'Fixed data'!$C$7</f>
        <v>1.7777777777777779E-4</v>
      </c>
    </row>
    <row r="49" spans="1:56" ht="16.5" hidden="1" customHeight="1" outlineLevel="1" x14ac:dyDescent="0.35">
      <c r="A49" s="116"/>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1.7777777777777779E-4</v>
      </c>
      <c r="Z49" s="34">
        <f>$X$28/'Fixed data'!$C$7</f>
        <v>1.7777777777777779E-4</v>
      </c>
      <c r="AA49" s="34">
        <f>$X$28/'Fixed data'!$C$7</f>
        <v>1.7777777777777779E-4</v>
      </c>
      <c r="AB49" s="34">
        <f>$X$28/'Fixed data'!$C$7</f>
        <v>1.7777777777777779E-4</v>
      </c>
      <c r="AC49" s="34">
        <f>$X$28/'Fixed data'!$C$7</f>
        <v>1.7777777777777779E-4</v>
      </c>
      <c r="AD49" s="34">
        <f>$X$28/'Fixed data'!$C$7</f>
        <v>1.7777777777777779E-4</v>
      </c>
      <c r="AE49" s="34">
        <f>$X$28/'Fixed data'!$C$7</f>
        <v>1.7777777777777779E-4</v>
      </c>
      <c r="AF49" s="34">
        <f>$X$28/'Fixed data'!$C$7</f>
        <v>1.7777777777777779E-4</v>
      </c>
      <c r="AG49" s="34">
        <f>$X$28/'Fixed data'!$C$7</f>
        <v>1.7777777777777779E-4</v>
      </c>
      <c r="AH49" s="34">
        <f>$X$28/'Fixed data'!$C$7</f>
        <v>1.7777777777777779E-4</v>
      </c>
      <c r="AI49" s="34">
        <f>$X$28/'Fixed data'!$C$7</f>
        <v>1.7777777777777779E-4</v>
      </c>
      <c r="AJ49" s="34">
        <f>$X$28/'Fixed data'!$C$7</f>
        <v>1.7777777777777779E-4</v>
      </c>
      <c r="AK49" s="34">
        <f>$X$28/'Fixed data'!$C$7</f>
        <v>1.7777777777777779E-4</v>
      </c>
      <c r="AL49" s="34">
        <f>$X$28/'Fixed data'!$C$7</f>
        <v>1.7777777777777779E-4</v>
      </c>
      <c r="AM49" s="34">
        <f>$X$28/'Fixed data'!$C$7</f>
        <v>1.7777777777777779E-4</v>
      </c>
      <c r="AN49" s="34">
        <f>$X$28/'Fixed data'!$C$7</f>
        <v>1.7777777777777779E-4</v>
      </c>
      <c r="AO49" s="34">
        <f>$X$28/'Fixed data'!$C$7</f>
        <v>1.7777777777777779E-4</v>
      </c>
      <c r="AP49" s="34">
        <f>$X$28/'Fixed data'!$C$7</f>
        <v>1.7777777777777779E-4</v>
      </c>
      <c r="AQ49" s="34">
        <f>$X$28/'Fixed data'!$C$7</f>
        <v>1.7777777777777779E-4</v>
      </c>
      <c r="AR49" s="34">
        <f>$X$28/'Fixed data'!$C$7</f>
        <v>1.7777777777777779E-4</v>
      </c>
      <c r="AS49" s="34">
        <f>$X$28/'Fixed data'!$C$7</f>
        <v>1.7777777777777779E-4</v>
      </c>
      <c r="AT49" s="34">
        <f>$X$28/'Fixed data'!$C$7</f>
        <v>1.7777777777777779E-4</v>
      </c>
      <c r="AU49" s="34">
        <f>$X$28/'Fixed data'!$C$7</f>
        <v>1.7777777777777779E-4</v>
      </c>
      <c r="AV49" s="34">
        <f>$X$28/'Fixed data'!$C$7</f>
        <v>1.7777777777777779E-4</v>
      </c>
      <c r="AW49" s="34">
        <f>$X$28/'Fixed data'!$C$7</f>
        <v>1.7777777777777779E-4</v>
      </c>
      <c r="AX49" s="34">
        <f>$X$28/'Fixed data'!$C$7</f>
        <v>1.7777777777777779E-4</v>
      </c>
      <c r="AY49" s="34">
        <f>$X$28/'Fixed data'!$C$7</f>
        <v>1.7777777777777779E-4</v>
      </c>
      <c r="AZ49" s="34">
        <f>$X$28/'Fixed data'!$C$7</f>
        <v>1.7777777777777779E-4</v>
      </c>
      <c r="BA49" s="34">
        <f>$X$28/'Fixed data'!$C$7</f>
        <v>1.7777777777777779E-4</v>
      </c>
      <c r="BB49" s="34">
        <f>$X$28/'Fixed data'!$C$7</f>
        <v>1.7777777777777779E-4</v>
      </c>
      <c r="BC49" s="34">
        <f>$X$28/'Fixed data'!$C$7</f>
        <v>1.7777777777777779E-4</v>
      </c>
      <c r="BD49" s="34">
        <f>$X$28/'Fixed data'!$C$7</f>
        <v>1.7777777777777779E-4</v>
      </c>
    </row>
    <row r="50" spans="1:56" ht="16.5" hidden="1" customHeight="1" outlineLevel="1" x14ac:dyDescent="0.35">
      <c r="A50" s="116"/>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1.7777777777777779E-4</v>
      </c>
      <c r="AA50" s="34">
        <f>$Y$28/'Fixed data'!$C$7</f>
        <v>1.7777777777777779E-4</v>
      </c>
      <c r="AB50" s="34">
        <f>$Y$28/'Fixed data'!$C$7</f>
        <v>1.7777777777777779E-4</v>
      </c>
      <c r="AC50" s="34">
        <f>$Y$28/'Fixed data'!$C$7</f>
        <v>1.7777777777777779E-4</v>
      </c>
      <c r="AD50" s="34">
        <f>$Y$28/'Fixed data'!$C$7</f>
        <v>1.7777777777777779E-4</v>
      </c>
      <c r="AE50" s="34">
        <f>$Y$28/'Fixed data'!$C$7</f>
        <v>1.7777777777777779E-4</v>
      </c>
      <c r="AF50" s="34">
        <f>$Y$28/'Fixed data'!$C$7</f>
        <v>1.7777777777777779E-4</v>
      </c>
      <c r="AG50" s="34">
        <f>$Y$28/'Fixed data'!$C$7</f>
        <v>1.7777777777777779E-4</v>
      </c>
      <c r="AH50" s="34">
        <f>$Y$28/'Fixed data'!$C$7</f>
        <v>1.7777777777777779E-4</v>
      </c>
      <c r="AI50" s="34">
        <f>$Y$28/'Fixed data'!$C$7</f>
        <v>1.7777777777777779E-4</v>
      </c>
      <c r="AJ50" s="34">
        <f>$Y$28/'Fixed data'!$C$7</f>
        <v>1.7777777777777779E-4</v>
      </c>
      <c r="AK50" s="34">
        <f>$Y$28/'Fixed data'!$C$7</f>
        <v>1.7777777777777779E-4</v>
      </c>
      <c r="AL50" s="34">
        <f>$Y$28/'Fixed data'!$C$7</f>
        <v>1.7777777777777779E-4</v>
      </c>
      <c r="AM50" s="34">
        <f>$Y$28/'Fixed data'!$C$7</f>
        <v>1.7777777777777779E-4</v>
      </c>
      <c r="AN50" s="34">
        <f>$Y$28/'Fixed data'!$C$7</f>
        <v>1.7777777777777779E-4</v>
      </c>
      <c r="AO50" s="34">
        <f>$Y$28/'Fixed data'!$C$7</f>
        <v>1.7777777777777779E-4</v>
      </c>
      <c r="AP50" s="34">
        <f>$Y$28/'Fixed data'!$C$7</f>
        <v>1.7777777777777779E-4</v>
      </c>
      <c r="AQ50" s="34">
        <f>$Y$28/'Fixed data'!$C$7</f>
        <v>1.7777777777777779E-4</v>
      </c>
      <c r="AR50" s="34">
        <f>$Y$28/'Fixed data'!$C$7</f>
        <v>1.7777777777777779E-4</v>
      </c>
      <c r="AS50" s="34">
        <f>$Y$28/'Fixed data'!$C$7</f>
        <v>1.7777777777777779E-4</v>
      </c>
      <c r="AT50" s="34">
        <f>$Y$28/'Fixed data'!$C$7</f>
        <v>1.7777777777777779E-4</v>
      </c>
      <c r="AU50" s="34">
        <f>$Y$28/'Fixed data'!$C$7</f>
        <v>1.7777777777777779E-4</v>
      </c>
      <c r="AV50" s="34">
        <f>$Y$28/'Fixed data'!$C$7</f>
        <v>1.7777777777777779E-4</v>
      </c>
      <c r="AW50" s="34">
        <f>$Y$28/'Fixed data'!$C$7</f>
        <v>1.7777777777777779E-4</v>
      </c>
      <c r="AX50" s="34">
        <f>$Y$28/'Fixed data'!$C$7</f>
        <v>1.7777777777777779E-4</v>
      </c>
      <c r="AY50" s="34">
        <f>$Y$28/'Fixed data'!$C$7</f>
        <v>1.7777777777777779E-4</v>
      </c>
      <c r="AZ50" s="34">
        <f>$Y$28/'Fixed data'!$C$7</f>
        <v>1.7777777777777779E-4</v>
      </c>
      <c r="BA50" s="34">
        <f>$Y$28/'Fixed data'!$C$7</f>
        <v>1.7777777777777779E-4</v>
      </c>
      <c r="BB50" s="34">
        <f>$Y$28/'Fixed data'!$C$7</f>
        <v>1.7777777777777779E-4</v>
      </c>
      <c r="BC50" s="34">
        <f>$Y$28/'Fixed data'!$C$7</f>
        <v>1.7777777777777779E-4</v>
      </c>
      <c r="BD50" s="34">
        <f>$Y$28/'Fixed data'!$C$7</f>
        <v>1.7777777777777779E-4</v>
      </c>
    </row>
    <row r="51" spans="1:56" ht="16.5" hidden="1" customHeight="1" outlineLevel="1" x14ac:dyDescent="0.35">
      <c r="A51" s="116"/>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1.7777777777777779E-4</v>
      </c>
      <c r="AB51" s="34">
        <f>$Z$28/'Fixed data'!$C$7</f>
        <v>1.7777777777777779E-4</v>
      </c>
      <c r="AC51" s="34">
        <f>$Z$28/'Fixed data'!$C$7</f>
        <v>1.7777777777777779E-4</v>
      </c>
      <c r="AD51" s="34">
        <f>$Z$28/'Fixed data'!$C$7</f>
        <v>1.7777777777777779E-4</v>
      </c>
      <c r="AE51" s="34">
        <f>$Z$28/'Fixed data'!$C$7</f>
        <v>1.7777777777777779E-4</v>
      </c>
      <c r="AF51" s="34">
        <f>$Z$28/'Fixed data'!$C$7</f>
        <v>1.7777777777777779E-4</v>
      </c>
      <c r="AG51" s="34">
        <f>$Z$28/'Fixed data'!$C$7</f>
        <v>1.7777777777777779E-4</v>
      </c>
      <c r="AH51" s="34">
        <f>$Z$28/'Fixed data'!$C$7</f>
        <v>1.7777777777777779E-4</v>
      </c>
      <c r="AI51" s="34">
        <f>$Z$28/'Fixed data'!$C$7</f>
        <v>1.7777777777777779E-4</v>
      </c>
      <c r="AJ51" s="34">
        <f>$Z$28/'Fixed data'!$C$7</f>
        <v>1.7777777777777779E-4</v>
      </c>
      <c r="AK51" s="34">
        <f>$Z$28/'Fixed data'!$C$7</f>
        <v>1.7777777777777779E-4</v>
      </c>
      <c r="AL51" s="34">
        <f>$Z$28/'Fixed data'!$C$7</f>
        <v>1.7777777777777779E-4</v>
      </c>
      <c r="AM51" s="34">
        <f>$Z$28/'Fixed data'!$C$7</f>
        <v>1.7777777777777779E-4</v>
      </c>
      <c r="AN51" s="34">
        <f>$Z$28/'Fixed data'!$C$7</f>
        <v>1.7777777777777779E-4</v>
      </c>
      <c r="AO51" s="34">
        <f>$Z$28/'Fixed data'!$C$7</f>
        <v>1.7777777777777779E-4</v>
      </c>
      <c r="AP51" s="34">
        <f>$Z$28/'Fixed data'!$C$7</f>
        <v>1.7777777777777779E-4</v>
      </c>
      <c r="AQ51" s="34">
        <f>$Z$28/'Fixed data'!$C$7</f>
        <v>1.7777777777777779E-4</v>
      </c>
      <c r="AR51" s="34">
        <f>$Z$28/'Fixed data'!$C$7</f>
        <v>1.7777777777777779E-4</v>
      </c>
      <c r="AS51" s="34">
        <f>$Z$28/'Fixed data'!$C$7</f>
        <v>1.7777777777777779E-4</v>
      </c>
      <c r="AT51" s="34">
        <f>$Z$28/'Fixed data'!$C$7</f>
        <v>1.7777777777777779E-4</v>
      </c>
      <c r="AU51" s="34">
        <f>$Z$28/'Fixed data'!$C$7</f>
        <v>1.7777777777777779E-4</v>
      </c>
      <c r="AV51" s="34">
        <f>$Z$28/'Fixed data'!$C$7</f>
        <v>1.7777777777777779E-4</v>
      </c>
      <c r="AW51" s="34">
        <f>$Z$28/'Fixed data'!$C$7</f>
        <v>1.7777777777777779E-4</v>
      </c>
      <c r="AX51" s="34">
        <f>$Z$28/'Fixed data'!$C$7</f>
        <v>1.7777777777777779E-4</v>
      </c>
      <c r="AY51" s="34">
        <f>$Z$28/'Fixed data'!$C$7</f>
        <v>1.7777777777777779E-4</v>
      </c>
      <c r="AZ51" s="34">
        <f>$Z$28/'Fixed data'!$C$7</f>
        <v>1.7777777777777779E-4</v>
      </c>
      <c r="BA51" s="34">
        <f>$Z$28/'Fixed data'!$C$7</f>
        <v>1.7777777777777779E-4</v>
      </c>
      <c r="BB51" s="34">
        <f>$Z$28/'Fixed data'!$C$7</f>
        <v>1.7777777777777779E-4</v>
      </c>
      <c r="BC51" s="34">
        <f>$Z$28/'Fixed data'!$C$7</f>
        <v>1.7777777777777779E-4</v>
      </c>
      <c r="BD51" s="34">
        <f>$Z$28/'Fixed data'!$C$7</f>
        <v>1.7777777777777779E-4</v>
      </c>
    </row>
    <row r="52" spans="1:56" ht="16.5" hidden="1" customHeight="1" outlineLevel="1" x14ac:dyDescent="0.35">
      <c r="A52" s="116"/>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1.7777777777777779E-4</v>
      </c>
      <c r="AC52" s="34">
        <f>$AA$28/'Fixed data'!$C$7</f>
        <v>1.7777777777777779E-4</v>
      </c>
      <c r="AD52" s="34">
        <f>$AA$28/'Fixed data'!$C$7</f>
        <v>1.7777777777777779E-4</v>
      </c>
      <c r="AE52" s="34">
        <f>$AA$28/'Fixed data'!$C$7</f>
        <v>1.7777777777777779E-4</v>
      </c>
      <c r="AF52" s="34">
        <f>$AA$28/'Fixed data'!$C$7</f>
        <v>1.7777777777777779E-4</v>
      </c>
      <c r="AG52" s="34">
        <f>$AA$28/'Fixed data'!$C$7</f>
        <v>1.7777777777777779E-4</v>
      </c>
      <c r="AH52" s="34">
        <f>$AA$28/'Fixed data'!$C$7</f>
        <v>1.7777777777777779E-4</v>
      </c>
      <c r="AI52" s="34">
        <f>$AA$28/'Fixed data'!$C$7</f>
        <v>1.7777777777777779E-4</v>
      </c>
      <c r="AJ52" s="34">
        <f>$AA$28/'Fixed data'!$C$7</f>
        <v>1.7777777777777779E-4</v>
      </c>
      <c r="AK52" s="34">
        <f>$AA$28/'Fixed data'!$C$7</f>
        <v>1.7777777777777779E-4</v>
      </c>
      <c r="AL52" s="34">
        <f>$AA$28/'Fixed data'!$C$7</f>
        <v>1.7777777777777779E-4</v>
      </c>
      <c r="AM52" s="34">
        <f>$AA$28/'Fixed data'!$C$7</f>
        <v>1.7777777777777779E-4</v>
      </c>
      <c r="AN52" s="34">
        <f>$AA$28/'Fixed data'!$C$7</f>
        <v>1.7777777777777779E-4</v>
      </c>
      <c r="AO52" s="34">
        <f>$AA$28/'Fixed data'!$C$7</f>
        <v>1.7777777777777779E-4</v>
      </c>
      <c r="AP52" s="34">
        <f>$AA$28/'Fixed data'!$C$7</f>
        <v>1.7777777777777779E-4</v>
      </c>
      <c r="AQ52" s="34">
        <f>$AA$28/'Fixed data'!$C$7</f>
        <v>1.7777777777777779E-4</v>
      </c>
      <c r="AR52" s="34">
        <f>$AA$28/'Fixed data'!$C$7</f>
        <v>1.7777777777777779E-4</v>
      </c>
      <c r="AS52" s="34">
        <f>$AA$28/'Fixed data'!$C$7</f>
        <v>1.7777777777777779E-4</v>
      </c>
      <c r="AT52" s="34">
        <f>$AA$28/'Fixed data'!$C$7</f>
        <v>1.7777777777777779E-4</v>
      </c>
      <c r="AU52" s="34">
        <f>$AA$28/'Fixed data'!$C$7</f>
        <v>1.7777777777777779E-4</v>
      </c>
      <c r="AV52" s="34">
        <f>$AA$28/'Fixed data'!$C$7</f>
        <v>1.7777777777777779E-4</v>
      </c>
      <c r="AW52" s="34">
        <f>$AA$28/'Fixed data'!$C$7</f>
        <v>1.7777777777777779E-4</v>
      </c>
      <c r="AX52" s="34">
        <f>$AA$28/'Fixed data'!$C$7</f>
        <v>1.7777777777777779E-4</v>
      </c>
      <c r="AY52" s="34">
        <f>$AA$28/'Fixed data'!$C$7</f>
        <v>1.7777777777777779E-4</v>
      </c>
      <c r="AZ52" s="34">
        <f>$AA$28/'Fixed data'!$C$7</f>
        <v>1.7777777777777779E-4</v>
      </c>
      <c r="BA52" s="34">
        <f>$AA$28/'Fixed data'!$C$7</f>
        <v>1.7777777777777779E-4</v>
      </c>
      <c r="BB52" s="34">
        <f>$AA$28/'Fixed data'!$C$7</f>
        <v>1.7777777777777779E-4</v>
      </c>
      <c r="BC52" s="34">
        <f>$AA$28/'Fixed data'!$C$7</f>
        <v>1.7777777777777779E-4</v>
      </c>
      <c r="BD52" s="34">
        <f>$AA$28/'Fixed data'!$C$7</f>
        <v>1.7777777777777779E-4</v>
      </c>
    </row>
    <row r="53" spans="1:56" ht="16.5" hidden="1" customHeight="1" outlineLevel="1" x14ac:dyDescent="0.35">
      <c r="A53" s="116"/>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1.7777777777777779E-4</v>
      </c>
      <c r="AD53" s="34">
        <f>$AB$28/'Fixed data'!$C$7</f>
        <v>1.7777777777777779E-4</v>
      </c>
      <c r="AE53" s="34">
        <f>$AB$28/'Fixed data'!$C$7</f>
        <v>1.7777777777777779E-4</v>
      </c>
      <c r="AF53" s="34">
        <f>$AB$28/'Fixed data'!$C$7</f>
        <v>1.7777777777777779E-4</v>
      </c>
      <c r="AG53" s="34">
        <f>$AB$28/'Fixed data'!$C$7</f>
        <v>1.7777777777777779E-4</v>
      </c>
      <c r="AH53" s="34">
        <f>$AB$28/'Fixed data'!$C$7</f>
        <v>1.7777777777777779E-4</v>
      </c>
      <c r="AI53" s="34">
        <f>$AB$28/'Fixed data'!$C$7</f>
        <v>1.7777777777777779E-4</v>
      </c>
      <c r="AJ53" s="34">
        <f>$AB$28/'Fixed data'!$C$7</f>
        <v>1.7777777777777779E-4</v>
      </c>
      <c r="AK53" s="34">
        <f>$AB$28/'Fixed data'!$C$7</f>
        <v>1.7777777777777779E-4</v>
      </c>
      <c r="AL53" s="34">
        <f>$AB$28/'Fixed data'!$C$7</f>
        <v>1.7777777777777779E-4</v>
      </c>
      <c r="AM53" s="34">
        <f>$AB$28/'Fixed data'!$C$7</f>
        <v>1.7777777777777779E-4</v>
      </c>
      <c r="AN53" s="34">
        <f>$AB$28/'Fixed data'!$C$7</f>
        <v>1.7777777777777779E-4</v>
      </c>
      <c r="AO53" s="34">
        <f>$AB$28/'Fixed data'!$C$7</f>
        <v>1.7777777777777779E-4</v>
      </c>
      <c r="AP53" s="34">
        <f>$AB$28/'Fixed data'!$C$7</f>
        <v>1.7777777777777779E-4</v>
      </c>
      <c r="AQ53" s="34">
        <f>$AB$28/'Fixed data'!$C$7</f>
        <v>1.7777777777777779E-4</v>
      </c>
      <c r="AR53" s="34">
        <f>$AB$28/'Fixed data'!$C$7</f>
        <v>1.7777777777777779E-4</v>
      </c>
      <c r="AS53" s="34">
        <f>$AB$28/'Fixed data'!$C$7</f>
        <v>1.7777777777777779E-4</v>
      </c>
      <c r="AT53" s="34">
        <f>$AB$28/'Fixed data'!$C$7</f>
        <v>1.7777777777777779E-4</v>
      </c>
      <c r="AU53" s="34">
        <f>$AB$28/'Fixed data'!$C$7</f>
        <v>1.7777777777777779E-4</v>
      </c>
      <c r="AV53" s="34">
        <f>$AB$28/'Fixed data'!$C$7</f>
        <v>1.7777777777777779E-4</v>
      </c>
      <c r="AW53" s="34">
        <f>$AB$28/'Fixed data'!$C$7</f>
        <v>1.7777777777777779E-4</v>
      </c>
      <c r="AX53" s="34">
        <f>$AB$28/'Fixed data'!$C$7</f>
        <v>1.7777777777777779E-4</v>
      </c>
      <c r="AY53" s="34">
        <f>$AB$28/'Fixed data'!$C$7</f>
        <v>1.7777777777777779E-4</v>
      </c>
      <c r="AZ53" s="34">
        <f>$AB$28/'Fixed data'!$C$7</f>
        <v>1.7777777777777779E-4</v>
      </c>
      <c r="BA53" s="34">
        <f>$AB$28/'Fixed data'!$C$7</f>
        <v>1.7777777777777779E-4</v>
      </c>
      <c r="BB53" s="34">
        <f>$AB$28/'Fixed data'!$C$7</f>
        <v>1.7777777777777779E-4</v>
      </c>
      <c r="BC53" s="34">
        <f>$AB$28/'Fixed data'!$C$7</f>
        <v>1.7777777777777779E-4</v>
      </c>
      <c r="BD53" s="34">
        <f>$AB$28/'Fixed data'!$C$7</f>
        <v>1.7777777777777779E-4</v>
      </c>
    </row>
    <row r="54" spans="1:56" ht="16.5" hidden="1" customHeight="1" outlineLevel="1" x14ac:dyDescent="0.35">
      <c r="A54" s="116"/>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1.7777777777777779E-4</v>
      </c>
      <c r="AE54" s="34">
        <f>$AC$28/'Fixed data'!$C$7</f>
        <v>1.7777777777777779E-4</v>
      </c>
      <c r="AF54" s="34">
        <f>$AC$28/'Fixed data'!$C$7</f>
        <v>1.7777777777777779E-4</v>
      </c>
      <c r="AG54" s="34">
        <f>$AC$28/'Fixed data'!$C$7</f>
        <v>1.7777777777777779E-4</v>
      </c>
      <c r="AH54" s="34">
        <f>$AC$28/'Fixed data'!$C$7</f>
        <v>1.7777777777777779E-4</v>
      </c>
      <c r="AI54" s="34">
        <f>$AC$28/'Fixed data'!$C$7</f>
        <v>1.7777777777777779E-4</v>
      </c>
      <c r="AJ54" s="34">
        <f>$AC$28/'Fixed data'!$C$7</f>
        <v>1.7777777777777779E-4</v>
      </c>
      <c r="AK54" s="34">
        <f>$AC$28/'Fixed data'!$C$7</f>
        <v>1.7777777777777779E-4</v>
      </c>
      <c r="AL54" s="34">
        <f>$AC$28/'Fixed data'!$C$7</f>
        <v>1.7777777777777779E-4</v>
      </c>
      <c r="AM54" s="34">
        <f>$AC$28/'Fixed data'!$C$7</f>
        <v>1.7777777777777779E-4</v>
      </c>
      <c r="AN54" s="34">
        <f>$AC$28/'Fixed data'!$C$7</f>
        <v>1.7777777777777779E-4</v>
      </c>
      <c r="AO54" s="34">
        <f>$AC$28/'Fixed data'!$C$7</f>
        <v>1.7777777777777779E-4</v>
      </c>
      <c r="AP54" s="34">
        <f>$AC$28/'Fixed data'!$C$7</f>
        <v>1.7777777777777779E-4</v>
      </c>
      <c r="AQ54" s="34">
        <f>$AC$28/'Fixed data'!$C$7</f>
        <v>1.7777777777777779E-4</v>
      </c>
      <c r="AR54" s="34">
        <f>$AC$28/'Fixed data'!$C$7</f>
        <v>1.7777777777777779E-4</v>
      </c>
      <c r="AS54" s="34">
        <f>$AC$28/'Fixed data'!$C$7</f>
        <v>1.7777777777777779E-4</v>
      </c>
      <c r="AT54" s="34">
        <f>$AC$28/'Fixed data'!$C$7</f>
        <v>1.7777777777777779E-4</v>
      </c>
      <c r="AU54" s="34">
        <f>$AC$28/'Fixed data'!$C$7</f>
        <v>1.7777777777777779E-4</v>
      </c>
      <c r="AV54" s="34">
        <f>$AC$28/'Fixed data'!$C$7</f>
        <v>1.7777777777777779E-4</v>
      </c>
      <c r="AW54" s="34">
        <f>$AC$28/'Fixed data'!$C$7</f>
        <v>1.7777777777777779E-4</v>
      </c>
      <c r="AX54" s="34">
        <f>$AC$28/'Fixed data'!$C$7</f>
        <v>1.7777777777777779E-4</v>
      </c>
      <c r="AY54" s="34">
        <f>$AC$28/'Fixed data'!$C$7</f>
        <v>1.7777777777777779E-4</v>
      </c>
      <c r="AZ54" s="34">
        <f>$AC$28/'Fixed data'!$C$7</f>
        <v>1.7777777777777779E-4</v>
      </c>
      <c r="BA54" s="34">
        <f>$AC$28/'Fixed data'!$C$7</f>
        <v>1.7777777777777779E-4</v>
      </c>
      <c r="BB54" s="34">
        <f>$AC$28/'Fixed data'!$C$7</f>
        <v>1.7777777777777779E-4</v>
      </c>
      <c r="BC54" s="34">
        <f>$AC$28/'Fixed data'!$C$7</f>
        <v>1.7777777777777779E-4</v>
      </c>
      <c r="BD54" s="34">
        <f>$AC$28/'Fixed data'!$C$7</f>
        <v>1.7777777777777779E-4</v>
      </c>
    </row>
    <row r="55" spans="1:56" ht="16.5" hidden="1" customHeight="1" outlineLevel="1" x14ac:dyDescent="0.35">
      <c r="A55" s="116"/>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1.7777777777777779E-4</v>
      </c>
      <c r="AF55" s="34">
        <f>$AD$28/'Fixed data'!$C$7</f>
        <v>1.7777777777777779E-4</v>
      </c>
      <c r="AG55" s="34">
        <f>$AD$28/'Fixed data'!$C$7</f>
        <v>1.7777777777777779E-4</v>
      </c>
      <c r="AH55" s="34">
        <f>$AD$28/'Fixed data'!$C$7</f>
        <v>1.7777777777777779E-4</v>
      </c>
      <c r="AI55" s="34">
        <f>$AD$28/'Fixed data'!$C$7</f>
        <v>1.7777777777777779E-4</v>
      </c>
      <c r="AJ55" s="34">
        <f>$AD$28/'Fixed data'!$C$7</f>
        <v>1.7777777777777779E-4</v>
      </c>
      <c r="AK55" s="34">
        <f>$AD$28/'Fixed data'!$C$7</f>
        <v>1.7777777777777779E-4</v>
      </c>
      <c r="AL55" s="34">
        <f>$AD$28/'Fixed data'!$C$7</f>
        <v>1.7777777777777779E-4</v>
      </c>
      <c r="AM55" s="34">
        <f>$AD$28/'Fixed data'!$C$7</f>
        <v>1.7777777777777779E-4</v>
      </c>
      <c r="AN55" s="34">
        <f>$AD$28/'Fixed data'!$C$7</f>
        <v>1.7777777777777779E-4</v>
      </c>
      <c r="AO55" s="34">
        <f>$AD$28/'Fixed data'!$C$7</f>
        <v>1.7777777777777779E-4</v>
      </c>
      <c r="AP55" s="34">
        <f>$AD$28/'Fixed data'!$C$7</f>
        <v>1.7777777777777779E-4</v>
      </c>
      <c r="AQ55" s="34">
        <f>$AD$28/'Fixed data'!$C$7</f>
        <v>1.7777777777777779E-4</v>
      </c>
      <c r="AR55" s="34">
        <f>$AD$28/'Fixed data'!$C$7</f>
        <v>1.7777777777777779E-4</v>
      </c>
      <c r="AS55" s="34">
        <f>$AD$28/'Fixed data'!$C$7</f>
        <v>1.7777777777777779E-4</v>
      </c>
      <c r="AT55" s="34">
        <f>$AD$28/'Fixed data'!$C$7</f>
        <v>1.7777777777777779E-4</v>
      </c>
      <c r="AU55" s="34">
        <f>$AD$28/'Fixed data'!$C$7</f>
        <v>1.7777777777777779E-4</v>
      </c>
      <c r="AV55" s="34">
        <f>$AD$28/'Fixed data'!$C$7</f>
        <v>1.7777777777777779E-4</v>
      </c>
      <c r="AW55" s="34">
        <f>$AD$28/'Fixed data'!$C$7</f>
        <v>1.7777777777777779E-4</v>
      </c>
      <c r="AX55" s="34">
        <f>$AD$28/'Fixed data'!$C$7</f>
        <v>1.7777777777777779E-4</v>
      </c>
      <c r="AY55" s="34">
        <f>$AD$28/'Fixed data'!$C$7</f>
        <v>1.7777777777777779E-4</v>
      </c>
      <c r="AZ55" s="34">
        <f>$AD$28/'Fixed data'!$C$7</f>
        <v>1.7777777777777779E-4</v>
      </c>
      <c r="BA55" s="34">
        <f>$AD$28/'Fixed data'!$C$7</f>
        <v>1.7777777777777779E-4</v>
      </c>
      <c r="BB55" s="34">
        <f>$AD$28/'Fixed data'!$C$7</f>
        <v>1.7777777777777779E-4</v>
      </c>
      <c r="BC55" s="34">
        <f>$AD$28/'Fixed data'!$C$7</f>
        <v>1.7777777777777779E-4</v>
      </c>
      <c r="BD55" s="34">
        <f>$AD$28/'Fixed data'!$C$7</f>
        <v>1.7777777777777779E-4</v>
      </c>
    </row>
    <row r="56" spans="1:56" ht="16.5" hidden="1" customHeight="1" outlineLevel="1" x14ac:dyDescent="0.35">
      <c r="A56" s="116"/>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1.7777777777777779E-4</v>
      </c>
      <c r="AG56" s="34">
        <f>$AE$28/'Fixed data'!$C$7</f>
        <v>1.7777777777777779E-4</v>
      </c>
      <c r="AH56" s="34">
        <f>$AE$28/'Fixed data'!$C$7</f>
        <v>1.7777777777777779E-4</v>
      </c>
      <c r="AI56" s="34">
        <f>$AE$28/'Fixed data'!$C$7</f>
        <v>1.7777777777777779E-4</v>
      </c>
      <c r="AJ56" s="34">
        <f>$AE$28/'Fixed data'!$C$7</f>
        <v>1.7777777777777779E-4</v>
      </c>
      <c r="AK56" s="34">
        <f>$AE$28/'Fixed data'!$C$7</f>
        <v>1.7777777777777779E-4</v>
      </c>
      <c r="AL56" s="34">
        <f>$AE$28/'Fixed data'!$C$7</f>
        <v>1.7777777777777779E-4</v>
      </c>
      <c r="AM56" s="34">
        <f>$AE$28/'Fixed data'!$C$7</f>
        <v>1.7777777777777779E-4</v>
      </c>
      <c r="AN56" s="34">
        <f>$AE$28/'Fixed data'!$C$7</f>
        <v>1.7777777777777779E-4</v>
      </c>
      <c r="AO56" s="34">
        <f>$AE$28/'Fixed data'!$C$7</f>
        <v>1.7777777777777779E-4</v>
      </c>
      <c r="AP56" s="34">
        <f>$AE$28/'Fixed data'!$C$7</f>
        <v>1.7777777777777779E-4</v>
      </c>
      <c r="AQ56" s="34">
        <f>$AE$28/'Fixed data'!$C$7</f>
        <v>1.7777777777777779E-4</v>
      </c>
      <c r="AR56" s="34">
        <f>$AE$28/'Fixed data'!$C$7</f>
        <v>1.7777777777777779E-4</v>
      </c>
      <c r="AS56" s="34">
        <f>$AE$28/'Fixed data'!$C$7</f>
        <v>1.7777777777777779E-4</v>
      </c>
      <c r="AT56" s="34">
        <f>$AE$28/'Fixed data'!$C$7</f>
        <v>1.7777777777777779E-4</v>
      </c>
      <c r="AU56" s="34">
        <f>$AE$28/'Fixed data'!$C$7</f>
        <v>1.7777777777777779E-4</v>
      </c>
      <c r="AV56" s="34">
        <f>$AE$28/'Fixed data'!$C$7</f>
        <v>1.7777777777777779E-4</v>
      </c>
      <c r="AW56" s="34">
        <f>$AE$28/'Fixed data'!$C$7</f>
        <v>1.7777777777777779E-4</v>
      </c>
      <c r="AX56" s="34">
        <f>$AE$28/'Fixed data'!$C$7</f>
        <v>1.7777777777777779E-4</v>
      </c>
      <c r="AY56" s="34">
        <f>$AE$28/'Fixed data'!$C$7</f>
        <v>1.7777777777777779E-4</v>
      </c>
      <c r="AZ56" s="34">
        <f>$AE$28/'Fixed data'!$C$7</f>
        <v>1.7777777777777779E-4</v>
      </c>
      <c r="BA56" s="34">
        <f>$AE$28/'Fixed data'!$C$7</f>
        <v>1.7777777777777779E-4</v>
      </c>
      <c r="BB56" s="34">
        <f>$AE$28/'Fixed data'!$C$7</f>
        <v>1.7777777777777779E-4</v>
      </c>
      <c r="BC56" s="34">
        <f>$AE$28/'Fixed data'!$C$7</f>
        <v>1.7777777777777779E-4</v>
      </c>
      <c r="BD56" s="34">
        <f>$AE$28/'Fixed data'!$C$7</f>
        <v>1.7777777777777779E-4</v>
      </c>
    </row>
    <row r="57" spans="1:56" ht="16.5" hidden="1" customHeight="1" outlineLevel="1" x14ac:dyDescent="0.35">
      <c r="A57" s="116"/>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1.7777777777777779E-4</v>
      </c>
      <c r="AH57" s="34">
        <f>$AF$28/'Fixed data'!$C$7</f>
        <v>1.7777777777777779E-4</v>
      </c>
      <c r="AI57" s="34">
        <f>$AF$28/'Fixed data'!$C$7</f>
        <v>1.7777777777777779E-4</v>
      </c>
      <c r="AJ57" s="34">
        <f>$AF$28/'Fixed data'!$C$7</f>
        <v>1.7777777777777779E-4</v>
      </c>
      <c r="AK57" s="34">
        <f>$AF$28/'Fixed data'!$C$7</f>
        <v>1.7777777777777779E-4</v>
      </c>
      <c r="AL57" s="34">
        <f>$AF$28/'Fixed data'!$C$7</f>
        <v>1.7777777777777779E-4</v>
      </c>
      <c r="AM57" s="34">
        <f>$AF$28/'Fixed data'!$C$7</f>
        <v>1.7777777777777779E-4</v>
      </c>
      <c r="AN57" s="34">
        <f>$AF$28/'Fixed data'!$C$7</f>
        <v>1.7777777777777779E-4</v>
      </c>
      <c r="AO57" s="34">
        <f>$AF$28/'Fixed data'!$C$7</f>
        <v>1.7777777777777779E-4</v>
      </c>
      <c r="AP57" s="34">
        <f>$AF$28/'Fixed data'!$C$7</f>
        <v>1.7777777777777779E-4</v>
      </c>
      <c r="AQ57" s="34">
        <f>$AF$28/'Fixed data'!$C$7</f>
        <v>1.7777777777777779E-4</v>
      </c>
      <c r="AR57" s="34">
        <f>$AF$28/'Fixed data'!$C$7</f>
        <v>1.7777777777777779E-4</v>
      </c>
      <c r="AS57" s="34">
        <f>$AF$28/'Fixed data'!$C$7</f>
        <v>1.7777777777777779E-4</v>
      </c>
      <c r="AT57" s="34">
        <f>$AF$28/'Fixed data'!$C$7</f>
        <v>1.7777777777777779E-4</v>
      </c>
      <c r="AU57" s="34">
        <f>$AF$28/'Fixed data'!$C$7</f>
        <v>1.7777777777777779E-4</v>
      </c>
      <c r="AV57" s="34">
        <f>$AF$28/'Fixed data'!$C$7</f>
        <v>1.7777777777777779E-4</v>
      </c>
      <c r="AW57" s="34">
        <f>$AF$28/'Fixed data'!$C$7</f>
        <v>1.7777777777777779E-4</v>
      </c>
      <c r="AX57" s="34">
        <f>$AF$28/'Fixed data'!$C$7</f>
        <v>1.7777777777777779E-4</v>
      </c>
      <c r="AY57" s="34">
        <f>$AF$28/'Fixed data'!$C$7</f>
        <v>1.7777777777777779E-4</v>
      </c>
      <c r="AZ57" s="34">
        <f>$AF$28/'Fixed data'!$C$7</f>
        <v>1.7777777777777779E-4</v>
      </c>
      <c r="BA57" s="34">
        <f>$AF$28/'Fixed data'!$C$7</f>
        <v>1.7777777777777779E-4</v>
      </c>
      <c r="BB57" s="34">
        <f>$AF$28/'Fixed data'!$C$7</f>
        <v>1.7777777777777779E-4</v>
      </c>
      <c r="BC57" s="34">
        <f>$AF$28/'Fixed data'!$C$7</f>
        <v>1.7777777777777779E-4</v>
      </c>
      <c r="BD57" s="34">
        <f>$AF$28/'Fixed data'!$C$7</f>
        <v>1.7777777777777779E-4</v>
      </c>
    </row>
    <row r="58" spans="1:56" ht="16.5" hidden="1" customHeight="1" outlineLevel="1" x14ac:dyDescent="0.35">
      <c r="A58" s="116"/>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1.7777777777777779E-4</v>
      </c>
      <c r="AI58" s="34">
        <f>$AG$28/'Fixed data'!$C$7</f>
        <v>1.7777777777777779E-4</v>
      </c>
      <c r="AJ58" s="34">
        <f>$AG$28/'Fixed data'!$C$7</f>
        <v>1.7777777777777779E-4</v>
      </c>
      <c r="AK58" s="34">
        <f>$AG$28/'Fixed data'!$C$7</f>
        <v>1.7777777777777779E-4</v>
      </c>
      <c r="AL58" s="34">
        <f>$AG$28/'Fixed data'!$C$7</f>
        <v>1.7777777777777779E-4</v>
      </c>
      <c r="AM58" s="34">
        <f>$AG$28/'Fixed data'!$C$7</f>
        <v>1.7777777777777779E-4</v>
      </c>
      <c r="AN58" s="34">
        <f>$AG$28/'Fixed data'!$C$7</f>
        <v>1.7777777777777779E-4</v>
      </c>
      <c r="AO58" s="34">
        <f>$AG$28/'Fixed data'!$C$7</f>
        <v>1.7777777777777779E-4</v>
      </c>
      <c r="AP58" s="34">
        <f>$AG$28/'Fixed data'!$C$7</f>
        <v>1.7777777777777779E-4</v>
      </c>
      <c r="AQ58" s="34">
        <f>$AG$28/'Fixed data'!$C$7</f>
        <v>1.7777777777777779E-4</v>
      </c>
      <c r="AR58" s="34">
        <f>$AG$28/'Fixed data'!$C$7</f>
        <v>1.7777777777777779E-4</v>
      </c>
      <c r="AS58" s="34">
        <f>$AG$28/'Fixed data'!$C$7</f>
        <v>1.7777777777777779E-4</v>
      </c>
      <c r="AT58" s="34">
        <f>$AG$28/'Fixed data'!$C$7</f>
        <v>1.7777777777777779E-4</v>
      </c>
      <c r="AU58" s="34">
        <f>$AG$28/'Fixed data'!$C$7</f>
        <v>1.7777777777777779E-4</v>
      </c>
      <c r="AV58" s="34">
        <f>$AG$28/'Fixed data'!$C$7</f>
        <v>1.7777777777777779E-4</v>
      </c>
      <c r="AW58" s="34">
        <f>$AG$28/'Fixed data'!$C$7</f>
        <v>1.7777777777777779E-4</v>
      </c>
      <c r="AX58" s="34">
        <f>$AG$28/'Fixed data'!$C$7</f>
        <v>1.7777777777777779E-4</v>
      </c>
      <c r="AY58" s="34">
        <f>$AG$28/'Fixed data'!$C$7</f>
        <v>1.7777777777777779E-4</v>
      </c>
      <c r="AZ58" s="34">
        <f>$AG$28/'Fixed data'!$C$7</f>
        <v>1.7777777777777779E-4</v>
      </c>
      <c r="BA58" s="34">
        <f>$AG$28/'Fixed data'!$C$7</f>
        <v>1.7777777777777779E-4</v>
      </c>
      <c r="BB58" s="34">
        <f>$AG$28/'Fixed data'!$C$7</f>
        <v>1.7777777777777779E-4</v>
      </c>
      <c r="BC58" s="34">
        <f>$AG$28/'Fixed data'!$C$7</f>
        <v>1.7777777777777779E-4</v>
      </c>
      <c r="BD58" s="34">
        <f>$AG$28/'Fixed data'!$C$7</f>
        <v>1.7777777777777779E-4</v>
      </c>
    </row>
    <row r="59" spans="1:56" ht="16.5" hidden="1" customHeight="1" outlineLevel="1" x14ac:dyDescent="0.35">
      <c r="A59" s="116"/>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1.7777777777777779E-4</v>
      </c>
      <c r="AJ59" s="34">
        <f>$AH$28/'Fixed data'!$C$7</f>
        <v>1.7777777777777779E-4</v>
      </c>
      <c r="AK59" s="34">
        <f>$AH$28/'Fixed data'!$C$7</f>
        <v>1.7777777777777779E-4</v>
      </c>
      <c r="AL59" s="34">
        <f>$AH$28/'Fixed data'!$C$7</f>
        <v>1.7777777777777779E-4</v>
      </c>
      <c r="AM59" s="34">
        <f>$AH$28/'Fixed data'!$C$7</f>
        <v>1.7777777777777779E-4</v>
      </c>
      <c r="AN59" s="34">
        <f>$AH$28/'Fixed data'!$C$7</f>
        <v>1.7777777777777779E-4</v>
      </c>
      <c r="AO59" s="34">
        <f>$AH$28/'Fixed data'!$C$7</f>
        <v>1.7777777777777779E-4</v>
      </c>
      <c r="AP59" s="34">
        <f>$AH$28/'Fixed data'!$C$7</f>
        <v>1.7777777777777779E-4</v>
      </c>
      <c r="AQ59" s="34">
        <f>$AH$28/'Fixed data'!$C$7</f>
        <v>1.7777777777777779E-4</v>
      </c>
      <c r="AR59" s="34">
        <f>$AH$28/'Fixed data'!$C$7</f>
        <v>1.7777777777777779E-4</v>
      </c>
      <c r="AS59" s="34">
        <f>$AH$28/'Fixed data'!$C$7</f>
        <v>1.7777777777777779E-4</v>
      </c>
      <c r="AT59" s="34">
        <f>$AH$28/'Fixed data'!$C$7</f>
        <v>1.7777777777777779E-4</v>
      </c>
      <c r="AU59" s="34">
        <f>$AH$28/'Fixed data'!$C$7</f>
        <v>1.7777777777777779E-4</v>
      </c>
      <c r="AV59" s="34">
        <f>$AH$28/'Fixed data'!$C$7</f>
        <v>1.7777777777777779E-4</v>
      </c>
      <c r="AW59" s="34">
        <f>$AH$28/'Fixed data'!$C$7</f>
        <v>1.7777777777777779E-4</v>
      </c>
      <c r="AX59" s="34">
        <f>$AH$28/'Fixed data'!$C$7</f>
        <v>1.7777777777777779E-4</v>
      </c>
      <c r="AY59" s="34">
        <f>$AH$28/'Fixed data'!$C$7</f>
        <v>1.7777777777777779E-4</v>
      </c>
      <c r="AZ59" s="34">
        <f>$AH$28/'Fixed data'!$C$7</f>
        <v>1.7777777777777779E-4</v>
      </c>
      <c r="BA59" s="34">
        <f>$AH$28/'Fixed data'!$C$7</f>
        <v>1.7777777777777779E-4</v>
      </c>
      <c r="BB59" s="34">
        <f>$AH$28/'Fixed data'!$C$7</f>
        <v>1.7777777777777779E-4</v>
      </c>
      <c r="BC59" s="34">
        <f>$AH$28/'Fixed data'!$C$7</f>
        <v>1.7777777777777779E-4</v>
      </c>
      <c r="BD59" s="34">
        <f>$AH$28/'Fixed data'!$C$7</f>
        <v>1.7777777777777779E-4</v>
      </c>
    </row>
    <row r="60" spans="1:56" ht="16.5" collapsed="1" x14ac:dyDescent="0.35">
      <c r="A60" s="116"/>
      <c r="B60" s="9" t="s">
        <v>7</v>
      </c>
      <c r="C60" s="9" t="s">
        <v>61</v>
      </c>
      <c r="D60" s="9" t="s">
        <v>40</v>
      </c>
      <c r="E60" s="34">
        <f>SUM(E30:E59)</f>
        <v>0</v>
      </c>
      <c r="F60" s="34">
        <f t="shared" ref="F60:BD60" si="5">SUM(F30:F59)</f>
        <v>-8.0934706689625505E-3</v>
      </c>
      <c r="G60" s="34">
        <f t="shared" si="5"/>
        <v>-7.9154197429413143E-3</v>
      </c>
      <c r="H60" s="34">
        <f t="shared" si="5"/>
        <v>-7.7370388119309876E-3</v>
      </c>
      <c r="I60" s="34">
        <f t="shared" si="5"/>
        <v>-7.5590155939257693E-3</v>
      </c>
      <c r="J60" s="34">
        <f t="shared" si="5"/>
        <v>-7.3812531248706285E-3</v>
      </c>
      <c r="K60" s="34">
        <f t="shared" si="5"/>
        <v>-7.2036587868265327E-3</v>
      </c>
      <c r="L60" s="34">
        <f t="shared" si="5"/>
        <v>-7.0262187409237641E-3</v>
      </c>
      <c r="M60" s="34">
        <f t="shared" si="5"/>
        <v>-6.849066482809983E-3</v>
      </c>
      <c r="N60" s="34">
        <f t="shared" si="5"/>
        <v>-6.6712887050322054E-3</v>
      </c>
      <c r="O60" s="34">
        <f t="shared" si="5"/>
        <v>-6.4935109272544278E-3</v>
      </c>
      <c r="P60" s="34">
        <f t="shared" si="5"/>
        <v>-6.3157331494766503E-3</v>
      </c>
      <c r="Q60" s="34">
        <f t="shared" si="5"/>
        <v>-6.1379553716988727E-3</v>
      </c>
      <c r="R60" s="34">
        <f t="shared" si="5"/>
        <v>-5.9601775939210951E-3</v>
      </c>
      <c r="S60" s="34">
        <f t="shared" si="5"/>
        <v>-5.7823998161433176E-3</v>
      </c>
      <c r="T60" s="34">
        <f t="shared" si="5"/>
        <v>-5.60462203836554E-3</v>
      </c>
      <c r="U60" s="34">
        <f t="shared" si="5"/>
        <v>-5.4268442605877624E-3</v>
      </c>
      <c r="V60" s="34">
        <f t="shared" si="5"/>
        <v>-5.2490664828099848E-3</v>
      </c>
      <c r="W60" s="34">
        <f t="shared" si="5"/>
        <v>-5.0712887050322073E-3</v>
      </c>
      <c r="X60" s="34">
        <f t="shared" si="5"/>
        <v>-4.8935109272544297E-3</v>
      </c>
      <c r="Y60" s="34">
        <f t="shared" si="5"/>
        <v>-4.7157331494766521E-3</v>
      </c>
      <c r="Z60" s="34">
        <f t="shared" si="5"/>
        <v>-4.5379553716988746E-3</v>
      </c>
      <c r="AA60" s="34">
        <f t="shared" si="5"/>
        <v>-4.360177593921097E-3</v>
      </c>
      <c r="AB60" s="34">
        <f t="shared" si="5"/>
        <v>-4.1823998161433194E-3</v>
      </c>
      <c r="AC60" s="34">
        <f t="shared" si="5"/>
        <v>-4.0046220383655419E-3</v>
      </c>
      <c r="AD60" s="34">
        <f t="shared" si="5"/>
        <v>-3.8268442605877643E-3</v>
      </c>
      <c r="AE60" s="34">
        <f t="shared" si="5"/>
        <v>-3.6490664828099867E-3</v>
      </c>
      <c r="AF60" s="34">
        <f t="shared" si="5"/>
        <v>-3.4712887050322092E-3</v>
      </c>
      <c r="AG60" s="34">
        <f t="shared" si="5"/>
        <v>-3.2935109272544316E-3</v>
      </c>
      <c r="AH60" s="34">
        <f t="shared" si="5"/>
        <v>-3.115733149476654E-3</v>
      </c>
      <c r="AI60" s="34">
        <f t="shared" si="5"/>
        <v>-2.9379553716988764E-3</v>
      </c>
      <c r="AJ60" s="34">
        <f t="shared" si="5"/>
        <v>-2.9379553716988764E-3</v>
      </c>
      <c r="AK60" s="34">
        <f t="shared" si="5"/>
        <v>-2.9379553716988764E-3</v>
      </c>
      <c r="AL60" s="34">
        <f t="shared" si="5"/>
        <v>-2.9379553716988764E-3</v>
      </c>
      <c r="AM60" s="34">
        <f t="shared" si="5"/>
        <v>-2.9379553716988764E-3</v>
      </c>
      <c r="AN60" s="34">
        <f t="shared" si="5"/>
        <v>-2.9379553716988764E-3</v>
      </c>
      <c r="AO60" s="34">
        <f t="shared" si="5"/>
        <v>-2.9379553716988764E-3</v>
      </c>
      <c r="AP60" s="34">
        <f t="shared" si="5"/>
        <v>-2.9379553716988764E-3</v>
      </c>
      <c r="AQ60" s="34">
        <f t="shared" si="5"/>
        <v>-2.9379553716988764E-3</v>
      </c>
      <c r="AR60" s="34">
        <f t="shared" si="5"/>
        <v>-2.9379553716988764E-3</v>
      </c>
      <c r="AS60" s="34">
        <f t="shared" si="5"/>
        <v>-2.9379553716988764E-3</v>
      </c>
      <c r="AT60" s="34">
        <f t="shared" si="5"/>
        <v>-2.9379553716988764E-3</v>
      </c>
      <c r="AU60" s="34">
        <f t="shared" si="5"/>
        <v>-2.9379553716988764E-3</v>
      </c>
      <c r="AV60" s="34">
        <f t="shared" si="5"/>
        <v>-2.9379553716988764E-3</v>
      </c>
      <c r="AW60" s="34">
        <f t="shared" si="5"/>
        <v>-2.9379553716988764E-3</v>
      </c>
      <c r="AX60" s="34">
        <f t="shared" si="5"/>
        <v>-2.9379553716988764E-3</v>
      </c>
      <c r="AY60" s="34">
        <f t="shared" si="5"/>
        <v>5.1555152972636731E-3</v>
      </c>
      <c r="AZ60" s="34">
        <f t="shared" si="5"/>
        <v>4.9774643712424379E-3</v>
      </c>
      <c r="BA60" s="34">
        <f t="shared" si="5"/>
        <v>4.799083440232112E-3</v>
      </c>
      <c r="BB60" s="34">
        <f t="shared" si="5"/>
        <v>4.6210602222268946E-3</v>
      </c>
      <c r="BC60" s="34">
        <f t="shared" si="5"/>
        <v>4.4432977531717538E-3</v>
      </c>
      <c r="BD60" s="34">
        <f t="shared" si="5"/>
        <v>4.265703415127658E-3</v>
      </c>
    </row>
    <row r="61" spans="1:56" ht="17.25" hidden="1" customHeight="1" outlineLevel="1" x14ac:dyDescent="0.35">
      <c r="A61" s="116"/>
      <c r="B61" s="9" t="s">
        <v>35</v>
      </c>
      <c r="C61" s="9" t="s">
        <v>62</v>
      </c>
      <c r="D61" s="9" t="s">
        <v>40</v>
      </c>
      <c r="E61" s="34">
        <v>0</v>
      </c>
      <c r="F61" s="34">
        <f>E62</f>
        <v>-0.36420618010331474</v>
      </c>
      <c r="G61" s="34">
        <f t="shared" ref="G61:BD61" si="6">F62</f>
        <v>-0.34810041776339656</v>
      </c>
      <c r="H61" s="34">
        <f t="shared" si="6"/>
        <v>-0.33215785612499055</v>
      </c>
      <c r="I61" s="34">
        <f t="shared" si="6"/>
        <v>-0.31640977250282476</v>
      </c>
      <c r="J61" s="34">
        <f t="shared" si="6"/>
        <v>-0.30085144580141765</v>
      </c>
      <c r="K61" s="34">
        <f t="shared" si="6"/>
        <v>-0.28547844746456269</v>
      </c>
      <c r="L61" s="34">
        <f t="shared" si="6"/>
        <v>-0.27028998661211157</v>
      </c>
      <c r="M61" s="34">
        <f t="shared" si="6"/>
        <v>-0.25529191625606767</v>
      </c>
      <c r="N61" s="34">
        <f t="shared" si="6"/>
        <v>-0.24044284977325769</v>
      </c>
      <c r="O61" s="34">
        <f t="shared" si="6"/>
        <v>-0.22577156106822549</v>
      </c>
      <c r="P61" s="34">
        <f t="shared" si="6"/>
        <v>-0.21127805014097106</v>
      </c>
      <c r="Q61" s="34">
        <f t="shared" si="6"/>
        <v>-0.19696231699149441</v>
      </c>
      <c r="R61" s="34">
        <f t="shared" si="6"/>
        <v>-0.18282436161979554</v>
      </c>
      <c r="S61" s="34">
        <f t="shared" si="6"/>
        <v>-0.16886418402587444</v>
      </c>
      <c r="T61" s="34">
        <f t="shared" si="6"/>
        <v>-0.15508178420973112</v>
      </c>
      <c r="U61" s="34">
        <f t="shared" si="6"/>
        <v>-0.14147716217136558</v>
      </c>
      <c r="V61" s="34">
        <f t="shared" si="6"/>
        <v>-0.12805031791077781</v>
      </c>
      <c r="W61" s="34">
        <f t="shared" si="6"/>
        <v>-0.11480125142796782</v>
      </c>
      <c r="X61" s="34">
        <f t="shared" si="6"/>
        <v>-0.10172996272293561</v>
      </c>
      <c r="Y61" s="34">
        <f t="shared" si="6"/>
        <v>-8.8836451795681171E-2</v>
      </c>
      <c r="Z61" s="34">
        <f t="shared" si="6"/>
        <v>-7.612071864620451E-2</v>
      </c>
      <c r="AA61" s="34">
        <f t="shared" si="6"/>
        <v>-6.3582763274505641E-2</v>
      </c>
      <c r="AB61" s="34">
        <f t="shared" si="6"/>
        <v>-5.1222585680584548E-2</v>
      </c>
      <c r="AC61" s="34">
        <f t="shared" si="6"/>
        <v>-3.9040185864441232E-2</v>
      </c>
      <c r="AD61" s="34">
        <f t="shared" si="6"/>
        <v>-2.7035563826075689E-2</v>
      </c>
      <c r="AE61" s="34">
        <f t="shared" si="6"/>
        <v>-1.5208719565487925E-2</v>
      </c>
      <c r="AF61" s="34">
        <f t="shared" si="6"/>
        <v>-3.5596530826779386E-3</v>
      </c>
      <c r="AG61" s="34">
        <f t="shared" si="6"/>
        <v>7.9116356223542707E-3</v>
      </c>
      <c r="AH61" s="34">
        <f t="shared" si="6"/>
        <v>1.9205146549608705E-2</v>
      </c>
      <c r="AI61" s="34">
        <f t="shared" si="6"/>
        <v>3.0320879699085361E-2</v>
      </c>
      <c r="AJ61" s="34">
        <f t="shared" si="6"/>
        <v>4.1258835070784233E-2</v>
      </c>
      <c r="AK61" s="34">
        <f t="shared" si="6"/>
        <v>5.2196790442483113E-2</v>
      </c>
      <c r="AL61" s="34">
        <f t="shared" si="6"/>
        <v>6.3134745814181992E-2</v>
      </c>
      <c r="AM61" s="34">
        <f t="shared" si="6"/>
        <v>7.4072701185880871E-2</v>
      </c>
      <c r="AN61" s="34">
        <f t="shared" si="6"/>
        <v>8.501065655757975E-2</v>
      </c>
      <c r="AO61" s="34">
        <f t="shared" si="6"/>
        <v>9.5948611929278629E-2</v>
      </c>
      <c r="AP61" s="34">
        <f t="shared" si="6"/>
        <v>0.10688656730097751</v>
      </c>
      <c r="AQ61" s="34">
        <f t="shared" si="6"/>
        <v>0.11782452267267639</v>
      </c>
      <c r="AR61" s="34">
        <f t="shared" si="6"/>
        <v>0.12876247804437527</v>
      </c>
      <c r="AS61" s="34">
        <f t="shared" si="6"/>
        <v>0.13970043341607413</v>
      </c>
      <c r="AT61" s="34">
        <f t="shared" si="6"/>
        <v>0.150638388787773</v>
      </c>
      <c r="AU61" s="34">
        <f t="shared" si="6"/>
        <v>0.16157634415947186</v>
      </c>
      <c r="AV61" s="34">
        <f t="shared" si="6"/>
        <v>0.17251429953117073</v>
      </c>
      <c r="AW61" s="34">
        <f t="shared" si="6"/>
        <v>0.18345225490286959</v>
      </c>
      <c r="AX61" s="34">
        <f t="shared" si="6"/>
        <v>0.19439021027456846</v>
      </c>
      <c r="AY61" s="34">
        <f t="shared" si="6"/>
        <v>0.19732816564626735</v>
      </c>
      <c r="AZ61" s="34">
        <f t="shared" si="6"/>
        <v>0.19217265034900366</v>
      </c>
      <c r="BA61" s="34">
        <f t="shared" si="6"/>
        <v>0.18719518597776122</v>
      </c>
      <c r="BB61" s="34">
        <f t="shared" si="6"/>
        <v>0.18239610253752911</v>
      </c>
      <c r="BC61" s="34">
        <f t="shared" si="6"/>
        <v>0.17777504231530222</v>
      </c>
      <c r="BD61" s="34">
        <f t="shared" si="6"/>
        <v>0.17333174456213046</v>
      </c>
    </row>
    <row r="62" spans="1:56" ht="16.5" hidden="1" customHeight="1" outlineLevel="1" x14ac:dyDescent="0.3">
      <c r="A62" s="116"/>
      <c r="B62" s="9" t="s">
        <v>34</v>
      </c>
      <c r="C62" s="9" t="s">
        <v>69</v>
      </c>
      <c r="D62" s="9" t="s">
        <v>40</v>
      </c>
      <c r="E62" s="34">
        <f t="shared" ref="E62:BD62" si="7">E28-E60+E61</f>
        <v>-0.36420618010331474</v>
      </c>
      <c r="F62" s="34">
        <f t="shared" si="7"/>
        <v>-0.34810041776339656</v>
      </c>
      <c r="G62" s="34">
        <f t="shared" si="7"/>
        <v>-0.33215785612499055</v>
      </c>
      <c r="H62" s="34">
        <f t="shared" si="7"/>
        <v>-0.31640977250282476</v>
      </c>
      <c r="I62" s="34">
        <f t="shared" si="7"/>
        <v>-0.30085144580141765</v>
      </c>
      <c r="J62" s="34">
        <f t="shared" si="7"/>
        <v>-0.28547844746456269</v>
      </c>
      <c r="K62" s="34">
        <f t="shared" si="7"/>
        <v>-0.27028998661211157</v>
      </c>
      <c r="L62" s="34">
        <f t="shared" si="7"/>
        <v>-0.25529191625606767</v>
      </c>
      <c r="M62" s="34">
        <f t="shared" si="7"/>
        <v>-0.24044284977325769</v>
      </c>
      <c r="N62" s="34">
        <f t="shared" si="7"/>
        <v>-0.22577156106822549</v>
      </c>
      <c r="O62" s="34">
        <f t="shared" si="7"/>
        <v>-0.21127805014097106</v>
      </c>
      <c r="P62" s="34">
        <f t="shared" si="7"/>
        <v>-0.19696231699149441</v>
      </c>
      <c r="Q62" s="34">
        <f t="shared" si="7"/>
        <v>-0.18282436161979554</v>
      </c>
      <c r="R62" s="34">
        <f t="shared" si="7"/>
        <v>-0.16886418402587444</v>
      </c>
      <c r="S62" s="34">
        <f t="shared" si="7"/>
        <v>-0.15508178420973112</v>
      </c>
      <c r="T62" s="34">
        <f t="shared" si="7"/>
        <v>-0.14147716217136558</v>
      </c>
      <c r="U62" s="34">
        <f t="shared" si="7"/>
        <v>-0.12805031791077781</v>
      </c>
      <c r="V62" s="34">
        <f t="shared" si="7"/>
        <v>-0.11480125142796782</v>
      </c>
      <c r="W62" s="34">
        <f t="shared" si="7"/>
        <v>-0.10172996272293561</v>
      </c>
      <c r="X62" s="34">
        <f t="shared" si="7"/>
        <v>-8.8836451795681171E-2</v>
      </c>
      <c r="Y62" s="34">
        <f t="shared" si="7"/>
        <v>-7.612071864620451E-2</v>
      </c>
      <c r="Z62" s="34">
        <f t="shared" si="7"/>
        <v>-6.3582763274505641E-2</v>
      </c>
      <c r="AA62" s="34">
        <f t="shared" si="7"/>
        <v>-5.1222585680584548E-2</v>
      </c>
      <c r="AB62" s="34">
        <f t="shared" si="7"/>
        <v>-3.9040185864441232E-2</v>
      </c>
      <c r="AC62" s="34">
        <f t="shared" si="7"/>
        <v>-2.7035563826075689E-2</v>
      </c>
      <c r="AD62" s="34">
        <f t="shared" si="7"/>
        <v>-1.5208719565487925E-2</v>
      </c>
      <c r="AE62" s="34">
        <f t="shared" si="7"/>
        <v>-3.5596530826779386E-3</v>
      </c>
      <c r="AF62" s="34">
        <f t="shared" si="7"/>
        <v>7.9116356223542707E-3</v>
      </c>
      <c r="AG62" s="34">
        <f t="shared" si="7"/>
        <v>1.9205146549608705E-2</v>
      </c>
      <c r="AH62" s="34">
        <f t="shared" si="7"/>
        <v>3.0320879699085361E-2</v>
      </c>
      <c r="AI62" s="34">
        <f t="shared" si="7"/>
        <v>4.1258835070784233E-2</v>
      </c>
      <c r="AJ62" s="34">
        <f t="shared" si="7"/>
        <v>5.2196790442483113E-2</v>
      </c>
      <c r="AK62" s="34">
        <f t="shared" si="7"/>
        <v>6.3134745814181992E-2</v>
      </c>
      <c r="AL62" s="34">
        <f t="shared" si="7"/>
        <v>7.4072701185880871E-2</v>
      </c>
      <c r="AM62" s="34">
        <f t="shared" si="7"/>
        <v>8.501065655757975E-2</v>
      </c>
      <c r="AN62" s="34">
        <f t="shared" si="7"/>
        <v>9.5948611929278629E-2</v>
      </c>
      <c r="AO62" s="34">
        <f t="shared" si="7"/>
        <v>0.10688656730097751</v>
      </c>
      <c r="AP62" s="34">
        <f t="shared" si="7"/>
        <v>0.11782452267267639</v>
      </c>
      <c r="AQ62" s="34">
        <f t="shared" si="7"/>
        <v>0.12876247804437527</v>
      </c>
      <c r="AR62" s="34">
        <f t="shared" si="7"/>
        <v>0.13970043341607413</v>
      </c>
      <c r="AS62" s="34">
        <f t="shared" si="7"/>
        <v>0.150638388787773</v>
      </c>
      <c r="AT62" s="34">
        <f t="shared" si="7"/>
        <v>0.16157634415947186</v>
      </c>
      <c r="AU62" s="34">
        <f t="shared" si="7"/>
        <v>0.17251429953117073</v>
      </c>
      <c r="AV62" s="34">
        <f t="shared" si="7"/>
        <v>0.18345225490286959</v>
      </c>
      <c r="AW62" s="34">
        <f t="shared" si="7"/>
        <v>0.19439021027456846</v>
      </c>
      <c r="AX62" s="34">
        <f t="shared" si="7"/>
        <v>0.19732816564626735</v>
      </c>
      <c r="AY62" s="34">
        <f t="shared" si="7"/>
        <v>0.19217265034900366</v>
      </c>
      <c r="AZ62" s="34">
        <f t="shared" si="7"/>
        <v>0.18719518597776122</v>
      </c>
      <c r="BA62" s="34">
        <f t="shared" si="7"/>
        <v>0.18239610253752911</v>
      </c>
      <c r="BB62" s="34">
        <f t="shared" si="7"/>
        <v>0.17777504231530222</v>
      </c>
      <c r="BC62" s="34">
        <f t="shared" si="7"/>
        <v>0.17333174456213046</v>
      </c>
      <c r="BD62" s="34">
        <f t="shared" si="7"/>
        <v>0.1690660411470028</v>
      </c>
    </row>
    <row r="63" spans="1:56" ht="16.5" collapsed="1" x14ac:dyDescent="0.3">
      <c r="A63" s="116"/>
      <c r="B63" s="9" t="s">
        <v>8</v>
      </c>
      <c r="C63" s="11" t="s">
        <v>68</v>
      </c>
      <c r="D63" s="9" t="s">
        <v>40</v>
      </c>
      <c r="E63" s="34">
        <f>AVERAGE(E61:E62)*'Fixed data'!$C$3</f>
        <v>-8.7955792494950509E-3</v>
      </c>
      <c r="F63" s="34">
        <f>AVERAGE(F61:F62)*'Fixed data'!$C$3</f>
        <v>-1.7202204338481079E-2</v>
      </c>
      <c r="G63" s="34">
        <f>AVERAGE(G61:G62)*'Fixed data'!$C$3</f>
        <v>-1.6428237314404549E-2</v>
      </c>
      <c r="H63" s="34">
        <f>AVERAGE(H61:H62)*'Fixed data'!$C$3</f>
        <v>-1.5662908231361738E-2</v>
      </c>
      <c r="I63" s="34">
        <f>AVERAGE(I61:I62)*'Fixed data'!$C$3</f>
        <v>-1.4906858422047455E-2</v>
      </c>
      <c r="J63" s="34">
        <f>AVERAGE(J61:J62)*'Fixed data'!$C$3</f>
        <v>-1.4159866922373428E-2</v>
      </c>
      <c r="K63" s="34">
        <f>AVERAGE(K61:K62)*'Fixed data'!$C$3</f>
        <v>-1.3421807682951682E-2</v>
      </c>
      <c r="L63" s="34">
        <f>AVERAGE(L61:L62)*'Fixed data'!$C$3</f>
        <v>-1.2692802954266528E-2</v>
      </c>
      <c r="M63" s="34">
        <f>AVERAGE(M61:M62)*'Fixed data'!$C$3</f>
        <v>-1.1971994599608208E-2</v>
      </c>
      <c r="N63" s="34">
        <f>AVERAGE(N61:N62)*'Fixed data'!$C$3</f>
        <v>-1.1259078021821819E-2</v>
      </c>
      <c r="O63" s="34">
        <f>AVERAGE(O61:O62)*'Fixed data'!$C$3</f>
        <v>-1.0554748110702098E-2</v>
      </c>
      <c r="P63" s="34">
        <f>AVERAGE(P61:P62)*'Fixed data'!$C$3</f>
        <v>-9.8590048662490423E-3</v>
      </c>
      <c r="Q63" s="34">
        <f>AVERAGE(Q61:Q62)*'Fixed data'!$C$3</f>
        <v>-9.1718482884626529E-3</v>
      </c>
      <c r="R63" s="34">
        <f>AVERAGE(R61:R62)*'Fixed data'!$C$3</f>
        <v>-8.4932783773429311E-3</v>
      </c>
      <c r="S63" s="34">
        <f>AVERAGE(S61:S62)*'Fixed data'!$C$3</f>
        <v>-7.8232951328898754E-3</v>
      </c>
      <c r="T63" s="34">
        <f>AVERAGE(T61:T62)*'Fixed data'!$C$3</f>
        <v>-7.1618985551034856E-3</v>
      </c>
      <c r="U63" s="34">
        <f>AVERAGE(U61:U62)*'Fixed data'!$C$3</f>
        <v>-6.5090886439837636E-3</v>
      </c>
      <c r="V63" s="34">
        <f>AVERAGE(V61:V62)*'Fixed data'!$C$3</f>
        <v>-5.8648653995307075E-3</v>
      </c>
      <c r="W63" s="34">
        <f>AVERAGE(W61:W62)*'Fixed data'!$C$3</f>
        <v>-5.2292288217443183E-3</v>
      </c>
      <c r="X63" s="34">
        <f>AVERAGE(X61:X62)*'Fixed data'!$C$3</f>
        <v>-4.6021789106245959E-3</v>
      </c>
      <c r="Y63" s="34">
        <f>AVERAGE(Y61:Y62)*'Fixed data'!$C$3</f>
        <v>-3.9837156661715395E-3</v>
      </c>
      <c r="Z63" s="34">
        <f>AVERAGE(Z61:Z62)*'Fixed data'!$C$3</f>
        <v>-3.3738390883851499E-3</v>
      </c>
      <c r="AA63" s="34">
        <f>AVERAGE(AA61:AA62)*'Fixed data'!$C$3</f>
        <v>-2.7725491772654281E-3</v>
      </c>
      <c r="AB63" s="34">
        <f>AVERAGE(AB61:AB62)*'Fixed data'!$C$3</f>
        <v>-2.1798459328123726E-3</v>
      </c>
      <c r="AC63" s="34">
        <f>AVERAGE(AC61:AC62)*'Fixed data'!$C$3</f>
        <v>-1.5957293550259838E-3</v>
      </c>
      <c r="AD63" s="34">
        <f>AVERAGE(AD61:AD62)*'Fixed data'!$C$3</f>
        <v>-1.0201994439062614E-3</v>
      </c>
      <c r="AE63" s="34">
        <f>AVERAGE(AE61:AE62)*'Fixed data'!$C$3</f>
        <v>-4.532561994532056E-4</v>
      </c>
      <c r="AF63" s="34">
        <f>AVERAGE(AF61:AF62)*'Fixed data'!$C$3</f>
        <v>1.0510037833318343E-4</v>
      </c>
      <c r="AG63" s="34">
        <f>AVERAGE(AG61:AG62)*'Fixed data'!$C$3</f>
        <v>6.5487028945290598E-4</v>
      </c>
      <c r="AH63" s="34">
        <f>AVERAGE(AH61:AH62)*'Fixed data'!$C$3</f>
        <v>1.1960535339059618E-3</v>
      </c>
      <c r="AI63" s="34">
        <f>AVERAGE(AI61:AI62)*'Fixed data'!$C$3</f>
        <v>1.7286501116923509E-3</v>
      </c>
      <c r="AJ63" s="34">
        <f>AVERAGE(AJ61:AJ62)*'Fixed data'!$C$3</f>
        <v>2.2569533561454065E-3</v>
      </c>
      <c r="AK63" s="34">
        <f>AVERAGE(AK61:AK62)*'Fixed data'!$C$3</f>
        <v>2.7852566005984623E-3</v>
      </c>
      <c r="AL63" s="34">
        <f>AVERAGE(AL61:AL62)*'Fixed data'!$C$3</f>
        <v>3.3135598450515186E-3</v>
      </c>
      <c r="AM63" s="34">
        <f>AVERAGE(AM61:AM62)*'Fixed data'!$C$3</f>
        <v>3.8418630895045739E-3</v>
      </c>
      <c r="AN63" s="34">
        <f>AVERAGE(AN61:AN62)*'Fixed data'!$C$3</f>
        <v>4.3701663339576306E-3</v>
      </c>
      <c r="AO63" s="34">
        <f>AVERAGE(AO61:AO62)*'Fixed data'!$C$3</f>
        <v>4.8984695784106856E-3</v>
      </c>
      <c r="AP63" s="34">
        <f>AVERAGE(AP61:AP62)*'Fixed data'!$C$3</f>
        <v>5.4267728228637423E-3</v>
      </c>
      <c r="AQ63" s="34">
        <f>AVERAGE(AQ61:AQ62)*'Fixed data'!$C$3</f>
        <v>5.9550760673167972E-3</v>
      </c>
      <c r="AR63" s="34">
        <f>AVERAGE(AR61:AR62)*'Fixed data'!$C$3</f>
        <v>6.4833793117698539E-3</v>
      </c>
      <c r="AS63" s="34">
        <f>AVERAGE(AS61:AS62)*'Fixed data'!$C$3</f>
        <v>7.011682556222908E-3</v>
      </c>
      <c r="AT63" s="34">
        <f>AVERAGE(AT61:AT62)*'Fixed data'!$C$3</f>
        <v>7.5399858006759647E-3</v>
      </c>
      <c r="AU63" s="34">
        <f>AVERAGE(AU61:AU62)*'Fixed data'!$C$3</f>
        <v>8.0682890451290179E-3</v>
      </c>
      <c r="AV63" s="34">
        <f>AVERAGE(AV61:AV62)*'Fixed data'!$C$3</f>
        <v>8.5965922895820755E-3</v>
      </c>
      <c r="AW63" s="34">
        <f>AVERAGE(AW61:AW62)*'Fixed data'!$C$3</f>
        <v>9.1248955340351295E-3</v>
      </c>
      <c r="AX63" s="34">
        <f>AVERAGE(AX61:AX62)*'Fixed data'!$C$3</f>
        <v>9.4599987784881844E-3</v>
      </c>
      <c r="AY63" s="34">
        <f>AVERAGE(AY61:AY62)*'Fixed data'!$C$3</f>
        <v>9.4064447062857954E-3</v>
      </c>
      <c r="AZ63" s="34">
        <f>AVERAGE(AZ61:AZ62)*'Fixed data'!$C$3</f>
        <v>9.1617332472913714E-3</v>
      </c>
      <c r="BA63" s="34">
        <f>AVERAGE(BA61:BA62)*'Fixed data'!$C$3</f>
        <v>8.9256296176442613E-3</v>
      </c>
      <c r="BB63" s="34">
        <f>AVERAGE(BB61:BB62)*'Fixed data'!$C$3</f>
        <v>8.698133148195876E-3</v>
      </c>
      <c r="BC63" s="34">
        <f>AVERAGE(BC61:BC62)*'Fixed data'!$C$3</f>
        <v>8.4792289030900005E-3</v>
      </c>
      <c r="BD63" s="34">
        <f>AVERAGE(BD61:BD62)*'Fixed data'!$C$3</f>
        <v>8.2689065248755696E-3</v>
      </c>
    </row>
    <row r="64" spans="1:56" ht="15.75" thickBot="1" x14ac:dyDescent="0.35">
      <c r="A64" s="115"/>
      <c r="B64" s="12" t="s">
        <v>94</v>
      </c>
      <c r="C64" s="12" t="s">
        <v>45</v>
      </c>
      <c r="D64" s="12" t="s">
        <v>40</v>
      </c>
      <c r="E64" s="53">
        <f t="shared" ref="E64:BD64" si="8">E29+E60+E63</f>
        <v>-9.9847124275323731E-2</v>
      </c>
      <c r="F64" s="53">
        <f t="shared" si="8"/>
        <v>-2.3292602089704725E-2</v>
      </c>
      <c r="G64" s="53">
        <f t="shared" si="8"/>
        <v>-2.2336871583479696E-2</v>
      </c>
      <c r="H64" s="53">
        <f t="shared" si="8"/>
        <v>-2.1397185840734023E-2</v>
      </c>
      <c r="I64" s="53">
        <f t="shared" si="8"/>
        <v>-2.0466046239102895E-2</v>
      </c>
      <c r="J64" s="53">
        <f t="shared" si="8"/>
        <v>-1.9543183744247974E-2</v>
      </c>
      <c r="K64" s="53">
        <f t="shared" si="8"/>
        <v>-1.8629265953372068E-2</v>
      </c>
      <c r="L64" s="53">
        <f t="shared" si="8"/>
        <v>-1.772605879141026E-2</v>
      </c>
      <c r="M64" s="53">
        <f t="shared" si="8"/>
        <v>-1.6821061082418192E-2</v>
      </c>
      <c r="N64" s="53">
        <f t="shared" si="8"/>
        <v>-1.5930366726854023E-2</v>
      </c>
      <c r="O64" s="53">
        <f t="shared" si="8"/>
        <v>-1.5048259037956525E-2</v>
      </c>
      <c r="P64" s="53">
        <f t="shared" si="8"/>
        <v>-1.4174738015725693E-2</v>
      </c>
      <c r="Q64" s="53">
        <f t="shared" si="8"/>
        <v>-1.3309803660161525E-2</v>
      </c>
      <c r="R64" s="53">
        <f t="shared" si="8"/>
        <v>-1.2453455971264026E-2</v>
      </c>
      <c r="S64" s="53">
        <f t="shared" si="8"/>
        <v>-1.1605694949033192E-2</v>
      </c>
      <c r="T64" s="53">
        <f t="shared" si="8"/>
        <v>-1.0766520593469026E-2</v>
      </c>
      <c r="U64" s="53">
        <f t="shared" si="8"/>
        <v>-9.9359329045715268E-3</v>
      </c>
      <c r="V64" s="53">
        <f t="shared" si="8"/>
        <v>-9.1139318823406923E-3</v>
      </c>
      <c r="W64" s="53">
        <f t="shared" si="8"/>
        <v>-8.3005175267765255E-3</v>
      </c>
      <c r="X64" s="53">
        <f t="shared" si="8"/>
        <v>-7.4956898378790255E-3</v>
      </c>
      <c r="Y64" s="53">
        <f t="shared" si="8"/>
        <v>-6.6994488156481916E-3</v>
      </c>
      <c r="Z64" s="53">
        <f t="shared" si="8"/>
        <v>-5.9117944600840244E-3</v>
      </c>
      <c r="AA64" s="53">
        <f t="shared" si="8"/>
        <v>-5.132726771186525E-3</v>
      </c>
      <c r="AB64" s="53">
        <f t="shared" si="8"/>
        <v>-4.3622457489556916E-3</v>
      </c>
      <c r="AC64" s="53">
        <f t="shared" si="8"/>
        <v>-3.6003513933915259E-3</v>
      </c>
      <c r="AD64" s="53">
        <f t="shared" si="8"/>
        <v>-2.8470437044940257E-3</v>
      </c>
      <c r="AE64" s="53">
        <f t="shared" si="8"/>
        <v>-2.1023226822631923E-3</v>
      </c>
      <c r="AF64" s="53">
        <f t="shared" si="8"/>
        <v>-1.3661883266990256E-3</v>
      </c>
      <c r="AG64" s="53">
        <f t="shared" si="8"/>
        <v>-6.3864063780152557E-4</v>
      </c>
      <c r="AH64" s="53">
        <f t="shared" si="8"/>
        <v>8.0320384429307876E-5</v>
      </c>
      <c r="AI64" s="53">
        <f t="shared" si="8"/>
        <v>7.9069473999347447E-4</v>
      </c>
      <c r="AJ64" s="53">
        <f t="shared" si="8"/>
        <v>1.3189979844465301E-3</v>
      </c>
      <c r="AK64" s="53">
        <f t="shared" si="8"/>
        <v>1.8473012288995859E-3</v>
      </c>
      <c r="AL64" s="53">
        <f t="shared" si="8"/>
        <v>2.3756044733526421E-3</v>
      </c>
      <c r="AM64" s="53">
        <f t="shared" si="8"/>
        <v>2.9039077178056975E-3</v>
      </c>
      <c r="AN64" s="53">
        <f t="shared" si="8"/>
        <v>3.4322109622587542E-3</v>
      </c>
      <c r="AO64" s="53">
        <f t="shared" si="8"/>
        <v>3.9605142067118092E-3</v>
      </c>
      <c r="AP64" s="53">
        <f t="shared" si="8"/>
        <v>4.4888174511648659E-3</v>
      </c>
      <c r="AQ64" s="53">
        <f t="shared" si="8"/>
        <v>5.0171206956179208E-3</v>
      </c>
      <c r="AR64" s="53">
        <f t="shared" si="8"/>
        <v>5.5454239400709775E-3</v>
      </c>
      <c r="AS64" s="53">
        <f t="shared" si="8"/>
        <v>6.0737271845240316E-3</v>
      </c>
      <c r="AT64" s="53">
        <f t="shared" si="8"/>
        <v>6.6020304289770883E-3</v>
      </c>
      <c r="AU64" s="53">
        <f t="shared" si="8"/>
        <v>7.1303336734301415E-3</v>
      </c>
      <c r="AV64" s="53">
        <f t="shared" si="8"/>
        <v>7.6586369178831991E-3</v>
      </c>
      <c r="AW64" s="53">
        <f t="shared" si="8"/>
        <v>8.1869401623362523E-3</v>
      </c>
      <c r="AX64" s="53">
        <f t="shared" si="8"/>
        <v>6.5220434067893079E-3</v>
      </c>
      <c r="AY64" s="53">
        <f t="shared" si="8"/>
        <v>1.4561960003549469E-2</v>
      </c>
      <c r="AZ64" s="53">
        <f t="shared" si="8"/>
        <v>1.413919761853381E-2</v>
      </c>
      <c r="BA64" s="53">
        <f t="shared" si="8"/>
        <v>1.3724713057876373E-2</v>
      </c>
      <c r="BB64" s="53">
        <f t="shared" si="8"/>
        <v>1.3319193370422771E-2</v>
      </c>
      <c r="BC64" s="53">
        <f t="shared" si="8"/>
        <v>1.2922526656261753E-2</v>
      </c>
      <c r="BD64" s="53">
        <f t="shared" si="8"/>
        <v>1.2534609940003227E-2</v>
      </c>
    </row>
    <row r="65" spans="1:56" ht="12.75" customHeight="1" x14ac:dyDescent="0.3">
      <c r="A65" s="19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8"/>
      <c r="B67" s="9" t="s">
        <v>297</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8"/>
      <c r="B68" s="9" t="s">
        <v>298</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9"/>
      <c r="B76" s="13" t="s">
        <v>100</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-9.9847124275323731E-2</v>
      </c>
      <c r="F77" s="54">
        <f>IF('Fixed data'!$G$19=FALSE,F64+F76,F64)</f>
        <v>-2.3292602089704725E-2</v>
      </c>
      <c r="G77" s="54">
        <f>IF('Fixed data'!$G$19=FALSE,G64+G76,G64)</f>
        <v>-2.2336871583479696E-2</v>
      </c>
      <c r="H77" s="54">
        <f>IF('Fixed data'!$G$19=FALSE,H64+H76,H64)</f>
        <v>-2.1397185840734023E-2</v>
      </c>
      <c r="I77" s="54">
        <f>IF('Fixed data'!$G$19=FALSE,I64+I76,I64)</f>
        <v>-2.0466046239102895E-2</v>
      </c>
      <c r="J77" s="54">
        <f>IF('Fixed data'!$G$19=FALSE,J64+J76,J64)</f>
        <v>-1.9543183744247974E-2</v>
      </c>
      <c r="K77" s="54">
        <f>IF('Fixed data'!$G$19=FALSE,K64+K76,K64)</f>
        <v>-1.8629265953372068E-2</v>
      </c>
      <c r="L77" s="54">
        <f>IF('Fixed data'!$G$19=FALSE,L64+L76,L64)</f>
        <v>-1.772605879141026E-2</v>
      </c>
      <c r="M77" s="54">
        <f>IF('Fixed data'!$G$19=FALSE,M64+M76,M64)</f>
        <v>-1.6821061082418192E-2</v>
      </c>
      <c r="N77" s="54">
        <f>IF('Fixed data'!$G$19=FALSE,N64+N76,N64)</f>
        <v>-1.5930366726854023E-2</v>
      </c>
      <c r="O77" s="54">
        <f>IF('Fixed data'!$G$19=FALSE,O64+O76,O64)</f>
        <v>-1.5048259037956525E-2</v>
      </c>
      <c r="P77" s="54">
        <f>IF('Fixed data'!$G$19=FALSE,P64+P76,P64)</f>
        <v>-1.4174738015725693E-2</v>
      </c>
      <c r="Q77" s="54">
        <f>IF('Fixed data'!$G$19=FALSE,Q64+Q76,Q64)</f>
        <v>-1.3309803660161525E-2</v>
      </c>
      <c r="R77" s="54">
        <f>IF('Fixed data'!$G$19=FALSE,R64+R76,R64)</f>
        <v>-1.2453455971264026E-2</v>
      </c>
      <c r="S77" s="54">
        <f>IF('Fixed data'!$G$19=FALSE,S64+S76,S64)</f>
        <v>-1.1605694949033192E-2</v>
      </c>
      <c r="T77" s="54">
        <f>IF('Fixed data'!$G$19=FALSE,T64+T76,T64)</f>
        <v>-1.0766520593469026E-2</v>
      </c>
      <c r="U77" s="54">
        <f>IF('Fixed data'!$G$19=FALSE,U64+U76,U64)</f>
        <v>-9.9359329045715268E-3</v>
      </c>
      <c r="V77" s="54">
        <f>IF('Fixed data'!$G$19=FALSE,V64+V76,V64)</f>
        <v>-9.1139318823406923E-3</v>
      </c>
      <c r="W77" s="54">
        <f>IF('Fixed data'!$G$19=FALSE,W64+W76,W64)</f>
        <v>-8.3005175267765255E-3</v>
      </c>
      <c r="X77" s="54">
        <f>IF('Fixed data'!$G$19=FALSE,X64+X76,X64)</f>
        <v>-7.4956898378790255E-3</v>
      </c>
      <c r="Y77" s="54">
        <f>IF('Fixed data'!$G$19=FALSE,Y64+Y76,Y64)</f>
        <v>-6.6994488156481916E-3</v>
      </c>
      <c r="Z77" s="54">
        <f>IF('Fixed data'!$G$19=FALSE,Z64+Z76,Z64)</f>
        <v>-5.9117944600840244E-3</v>
      </c>
      <c r="AA77" s="54">
        <f>IF('Fixed data'!$G$19=FALSE,AA64+AA76,AA64)</f>
        <v>-5.132726771186525E-3</v>
      </c>
      <c r="AB77" s="54">
        <f>IF('Fixed data'!$G$19=FALSE,AB64+AB76,AB64)</f>
        <v>-4.3622457489556916E-3</v>
      </c>
      <c r="AC77" s="54">
        <f>IF('Fixed data'!$G$19=FALSE,AC64+AC76,AC64)</f>
        <v>-3.6003513933915259E-3</v>
      </c>
      <c r="AD77" s="54">
        <f>IF('Fixed data'!$G$19=FALSE,AD64+AD76,AD64)</f>
        <v>-2.8470437044940257E-3</v>
      </c>
      <c r="AE77" s="54">
        <f>IF('Fixed data'!$G$19=FALSE,AE64+AE76,AE64)</f>
        <v>-2.1023226822631923E-3</v>
      </c>
      <c r="AF77" s="54">
        <f>IF('Fixed data'!$G$19=FALSE,AF64+AF76,AF64)</f>
        <v>-1.3661883266990256E-3</v>
      </c>
      <c r="AG77" s="54">
        <f>IF('Fixed data'!$G$19=FALSE,AG64+AG76,AG64)</f>
        <v>-6.3864063780152557E-4</v>
      </c>
      <c r="AH77" s="54">
        <f>IF('Fixed data'!$G$19=FALSE,AH64+AH76,AH64)</f>
        <v>8.0320384429307876E-5</v>
      </c>
      <c r="AI77" s="54">
        <f>IF('Fixed data'!$G$19=FALSE,AI64+AI76,AI64)</f>
        <v>7.9069473999347447E-4</v>
      </c>
      <c r="AJ77" s="54">
        <f>IF('Fixed data'!$G$19=FALSE,AJ64+AJ76,AJ64)</f>
        <v>1.3189979844465301E-3</v>
      </c>
      <c r="AK77" s="54">
        <f>IF('Fixed data'!$G$19=FALSE,AK64+AK76,AK64)</f>
        <v>1.8473012288995859E-3</v>
      </c>
      <c r="AL77" s="54">
        <f>IF('Fixed data'!$G$19=FALSE,AL64+AL76,AL64)</f>
        <v>2.3756044733526421E-3</v>
      </c>
      <c r="AM77" s="54">
        <f>IF('Fixed data'!$G$19=FALSE,AM64+AM76,AM64)</f>
        <v>2.9039077178056975E-3</v>
      </c>
      <c r="AN77" s="54">
        <f>IF('Fixed data'!$G$19=FALSE,AN64+AN76,AN64)</f>
        <v>3.4322109622587542E-3</v>
      </c>
      <c r="AO77" s="54">
        <f>IF('Fixed data'!$G$19=FALSE,AO64+AO76,AO64)</f>
        <v>3.9605142067118092E-3</v>
      </c>
      <c r="AP77" s="54">
        <f>IF('Fixed data'!$G$19=FALSE,AP64+AP76,AP64)</f>
        <v>4.4888174511648659E-3</v>
      </c>
      <c r="AQ77" s="54">
        <f>IF('Fixed data'!$G$19=FALSE,AQ64+AQ76,AQ64)</f>
        <v>5.0171206956179208E-3</v>
      </c>
      <c r="AR77" s="54">
        <f>IF('Fixed data'!$G$19=FALSE,AR64+AR76,AR64)</f>
        <v>5.5454239400709775E-3</v>
      </c>
      <c r="AS77" s="54">
        <f>IF('Fixed data'!$G$19=FALSE,AS64+AS76,AS64)</f>
        <v>6.0737271845240316E-3</v>
      </c>
      <c r="AT77" s="54">
        <f>IF('Fixed data'!$G$19=FALSE,AT64+AT76,AT64)</f>
        <v>6.6020304289770883E-3</v>
      </c>
      <c r="AU77" s="54">
        <f>IF('Fixed data'!$G$19=FALSE,AU64+AU76,AU64)</f>
        <v>7.1303336734301415E-3</v>
      </c>
      <c r="AV77" s="54">
        <f>IF('Fixed data'!$G$19=FALSE,AV64+AV76,AV64)</f>
        <v>7.6586369178831991E-3</v>
      </c>
      <c r="AW77" s="54">
        <f>IF('Fixed data'!$G$19=FALSE,AW64+AW76,AW64)</f>
        <v>8.1869401623362523E-3</v>
      </c>
      <c r="AX77" s="54">
        <f>IF('Fixed data'!$G$19=FALSE,AX64+AX76,AX64)</f>
        <v>6.5220434067893079E-3</v>
      </c>
      <c r="AY77" s="54">
        <f>IF('Fixed data'!$G$19=FALSE,AY64+AY76,AY64)</f>
        <v>1.4561960003549469E-2</v>
      </c>
      <c r="AZ77" s="54">
        <f>IF('Fixed data'!$G$19=FALSE,AZ64+AZ76,AZ64)</f>
        <v>1.413919761853381E-2</v>
      </c>
      <c r="BA77" s="54">
        <f>IF('Fixed data'!$G$19=FALSE,BA64+BA76,BA64)</f>
        <v>1.3724713057876373E-2</v>
      </c>
      <c r="BB77" s="54">
        <f>IF('Fixed data'!$G$19=FALSE,BB64+BB76,BB64)</f>
        <v>1.3319193370422771E-2</v>
      </c>
      <c r="BC77" s="54">
        <f>IF('Fixed data'!$G$19=FALSE,BC64+BC76,BC64)</f>
        <v>1.2922526656261753E-2</v>
      </c>
      <c r="BD77" s="54">
        <f>IF('Fixed data'!$G$19=FALSE,BD64+BD76,BD64)</f>
        <v>1.2534609940003227E-2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-9.6470651473742744E-2</v>
      </c>
      <c r="F80" s="55">
        <f t="shared" ref="F80:BD80" si="10">F77*F78</f>
        <v>-2.1743893290116202E-2</v>
      </c>
      <c r="G80" s="55">
        <f t="shared" si="10"/>
        <v>-2.0146578392162842E-2</v>
      </c>
      <c r="H80" s="55">
        <f t="shared" si="10"/>
        <v>-1.8646411295529606E-2</v>
      </c>
      <c r="I80" s="55">
        <f t="shared" si="10"/>
        <v>-1.7231861765010452E-2</v>
      </c>
      <c r="J80" s="55">
        <f t="shared" si="10"/>
        <v>-1.5898392567770529E-2</v>
      </c>
      <c r="K80" s="55">
        <f t="shared" si="10"/>
        <v>-1.4642434643525276E-2</v>
      </c>
      <c r="L80" s="55">
        <f t="shared" si="10"/>
        <v>-1.3461373892365614E-2</v>
      </c>
      <c r="M80" s="55">
        <f t="shared" si="10"/>
        <v>-1.2342133501263583E-2</v>
      </c>
      <c r="N80" s="55">
        <f t="shared" si="10"/>
        <v>-1.129333668196298E-2</v>
      </c>
      <c r="O80" s="55">
        <f t="shared" si="10"/>
        <v>-1.0307240527135747E-2</v>
      </c>
      <c r="P80" s="55">
        <f t="shared" si="10"/>
        <v>-9.3806048764312512E-3</v>
      </c>
      <c r="Q80" s="55">
        <f t="shared" si="10"/>
        <v>-8.5103437350747997E-3</v>
      </c>
      <c r="R80" s="55">
        <f t="shared" si="10"/>
        <v>-7.6935183250592138E-3</v>
      </c>
      <c r="S80" s="55">
        <f t="shared" si="10"/>
        <v>-6.9273304376991961E-3</v>
      </c>
      <c r="T80" s="55">
        <f t="shared" si="10"/>
        <v>-6.2091160748525892E-3</v>
      </c>
      <c r="U80" s="55">
        <f t="shared" si="10"/>
        <v>-5.5363393666356319E-3</v>
      </c>
      <c r="V80" s="55">
        <f t="shared" si="10"/>
        <v>-4.9065867539608938E-3</v>
      </c>
      <c r="W80" s="55">
        <f t="shared" si="10"/>
        <v>-4.3175614247080042E-3</v>
      </c>
      <c r="X80" s="55">
        <f t="shared" si="10"/>
        <v>-3.7670779927991582E-3</v>
      </c>
      <c r="Y80" s="55">
        <f t="shared" si="10"/>
        <v>-3.2530574098946306E-3</v>
      </c>
      <c r="Z80" s="55">
        <f t="shared" si="10"/>
        <v>-2.7735220998486585E-3</v>
      </c>
      <c r="AA80" s="55">
        <f t="shared" si="10"/>
        <v>-2.3265913064741284E-3</v>
      </c>
      <c r="AB80" s="55">
        <f t="shared" si="10"/>
        <v>-1.9104766455558327E-3</v>
      </c>
      <c r="AC80" s="55">
        <f t="shared" si="10"/>
        <v>-1.5234778524276333E-3</v>
      </c>
      <c r="AD80" s="55">
        <f t="shared" si="10"/>
        <v>-1.1639787167891042E-3</v>
      </c>
      <c r="AE80" s="55">
        <f t="shared" si="10"/>
        <v>-8.3044319678282077E-4</v>
      </c>
      <c r="AF80" s="55">
        <f t="shared" si="10"/>
        <v>-5.2141170468501428E-4</v>
      </c>
      <c r="AG80" s="55">
        <f t="shared" si="10"/>
        <v>-2.354975568803371E-4</v>
      </c>
      <c r="AH80" s="55">
        <f t="shared" si="10"/>
        <v>2.8616418903439726E-5</v>
      </c>
      <c r="AI80" s="55">
        <f t="shared" si="10"/>
        <v>3.1626773174386799E-4</v>
      </c>
      <c r="AJ80" s="55">
        <f t="shared" si="10"/>
        <v>5.1221576531260105E-4</v>
      </c>
      <c r="AK80" s="55">
        <f t="shared" si="10"/>
        <v>6.9648104892081281E-4</v>
      </c>
      <c r="AL80" s="55">
        <f t="shared" si="10"/>
        <v>8.6957790127653275E-4</v>
      </c>
      <c r="AM80" s="55">
        <f t="shared" si="10"/>
        <v>1.0320005916757884E-3</v>
      </c>
      <c r="AN80" s="55">
        <f t="shared" si="10"/>
        <v>1.1842240716142822E-3</v>
      </c>
      <c r="AO80" s="55">
        <f t="shared" si="10"/>
        <v>1.3267046807895492E-3</v>
      </c>
      <c r="AP80" s="55">
        <f t="shared" si="10"/>
        <v>1.4598808283647748E-3</v>
      </c>
      <c r="AQ80" s="55">
        <f t="shared" si="10"/>
        <v>1.584173650336399E-3</v>
      </c>
      <c r="AR80" s="55">
        <f t="shared" si="10"/>
        <v>1.6999876438195953E-3</v>
      </c>
      <c r="AS80" s="55">
        <f t="shared" si="10"/>
        <v>1.80771127903852E-3</v>
      </c>
      <c r="AT80" s="55">
        <f t="shared" si="10"/>
        <v>1.9077175897820311E-3</v>
      </c>
      <c r="AU80" s="55">
        <f t="shared" si="10"/>
        <v>2.0003647430601027E-3</v>
      </c>
      <c r="AV80" s="55">
        <f t="shared" si="10"/>
        <v>2.0859965886716771E-3</v>
      </c>
      <c r="AW80" s="55">
        <f t="shared" si="10"/>
        <v>2.1649431893708648E-3</v>
      </c>
      <c r="AX80" s="55">
        <f t="shared" si="10"/>
        <v>1.6744467792465802E-3</v>
      </c>
      <c r="AY80" s="55">
        <f t="shared" si="10"/>
        <v>3.6296961661353043E-3</v>
      </c>
      <c r="AZ80" s="55">
        <f t="shared" si="10"/>
        <v>3.4216688700654308E-3</v>
      </c>
      <c r="BA80" s="55">
        <f t="shared" si="10"/>
        <v>3.2246253430820186E-3</v>
      </c>
      <c r="BB80" s="55">
        <f t="shared" si="10"/>
        <v>3.0382023048821892E-3</v>
      </c>
      <c r="BC80" s="55">
        <f t="shared" si="10"/>
        <v>2.8618639020049734E-3</v>
      </c>
      <c r="BD80" s="55">
        <f t="shared" si="10"/>
        <v>2.6951015832950885E-3</v>
      </c>
    </row>
    <row r="81" spans="1:56" x14ac:dyDescent="0.3">
      <c r="A81" s="75"/>
      <c r="B81" s="15" t="s">
        <v>18</v>
      </c>
      <c r="C81" s="15"/>
      <c r="D81" s="14" t="s">
        <v>40</v>
      </c>
      <c r="E81" s="56">
        <f>+E80</f>
        <v>-9.6470651473742744E-2</v>
      </c>
      <c r="F81" s="56">
        <f t="shared" ref="F81:BD81" si="11">+E81+F80</f>
        <v>-0.11821454476385895</v>
      </c>
      <c r="G81" s="56">
        <f t="shared" si="11"/>
        <v>-0.13836112315602178</v>
      </c>
      <c r="H81" s="56">
        <f t="shared" si="11"/>
        <v>-0.15700753445155138</v>
      </c>
      <c r="I81" s="56">
        <f t="shared" si="11"/>
        <v>-0.17423939621656184</v>
      </c>
      <c r="J81" s="56">
        <f t="shared" si="11"/>
        <v>-0.19013778878433238</v>
      </c>
      <c r="K81" s="56">
        <f t="shared" si="11"/>
        <v>-0.20478022342785765</v>
      </c>
      <c r="L81" s="56">
        <f t="shared" si="11"/>
        <v>-0.21824159732022327</v>
      </c>
      <c r="M81" s="56">
        <f t="shared" si="11"/>
        <v>-0.23058373082148687</v>
      </c>
      <c r="N81" s="56">
        <f t="shared" si="11"/>
        <v>-0.24187706750344984</v>
      </c>
      <c r="O81" s="56">
        <f t="shared" si="11"/>
        <v>-0.25218430803058556</v>
      </c>
      <c r="P81" s="56">
        <f t="shared" si="11"/>
        <v>-0.26156491290701683</v>
      </c>
      <c r="Q81" s="56">
        <f t="shared" si="11"/>
        <v>-0.27007525664209164</v>
      </c>
      <c r="R81" s="56">
        <f t="shared" si="11"/>
        <v>-0.27776877496715086</v>
      </c>
      <c r="S81" s="56">
        <f t="shared" si="11"/>
        <v>-0.28469610540485007</v>
      </c>
      <c r="T81" s="56">
        <f t="shared" si="11"/>
        <v>-0.29090522147970266</v>
      </c>
      <c r="U81" s="56">
        <f t="shared" si="11"/>
        <v>-0.29644156084633827</v>
      </c>
      <c r="V81" s="56">
        <f t="shared" si="11"/>
        <v>-0.30134814760029915</v>
      </c>
      <c r="W81" s="56">
        <f t="shared" si="11"/>
        <v>-0.30566570902500717</v>
      </c>
      <c r="X81" s="56">
        <f t="shared" si="11"/>
        <v>-0.30943278701780635</v>
      </c>
      <c r="Y81" s="56">
        <f t="shared" si="11"/>
        <v>-0.31268584442770098</v>
      </c>
      <c r="Z81" s="56">
        <f t="shared" si="11"/>
        <v>-0.31545936652754963</v>
      </c>
      <c r="AA81" s="56">
        <f t="shared" si="11"/>
        <v>-0.31778595783402375</v>
      </c>
      <c r="AB81" s="56">
        <f t="shared" si="11"/>
        <v>-0.31969643447957957</v>
      </c>
      <c r="AC81" s="56">
        <f t="shared" si="11"/>
        <v>-0.3212199123320072</v>
      </c>
      <c r="AD81" s="56">
        <f t="shared" si="11"/>
        <v>-0.32238389104879628</v>
      </c>
      <c r="AE81" s="56">
        <f t="shared" si="11"/>
        <v>-0.3232143342455791</v>
      </c>
      <c r="AF81" s="56">
        <f t="shared" si="11"/>
        <v>-0.32373574595026411</v>
      </c>
      <c r="AG81" s="56">
        <f t="shared" si="11"/>
        <v>-0.32397124350714446</v>
      </c>
      <c r="AH81" s="56">
        <f t="shared" si="11"/>
        <v>-0.32394262708824101</v>
      </c>
      <c r="AI81" s="56">
        <f t="shared" si="11"/>
        <v>-0.32362635935649714</v>
      </c>
      <c r="AJ81" s="56">
        <f t="shared" si="11"/>
        <v>-0.32311414359118457</v>
      </c>
      <c r="AK81" s="56">
        <f t="shared" si="11"/>
        <v>-0.32241766254226373</v>
      </c>
      <c r="AL81" s="56">
        <f t="shared" si="11"/>
        <v>-0.32154808464098722</v>
      </c>
      <c r="AM81" s="56">
        <f t="shared" si="11"/>
        <v>-0.32051608404931142</v>
      </c>
      <c r="AN81" s="56">
        <f t="shared" si="11"/>
        <v>-0.31933185997769714</v>
      </c>
      <c r="AO81" s="56">
        <f t="shared" si="11"/>
        <v>-0.31800515529690759</v>
      </c>
      <c r="AP81" s="56">
        <f t="shared" si="11"/>
        <v>-0.3165452744685428</v>
      </c>
      <c r="AQ81" s="56">
        <f t="shared" si="11"/>
        <v>-0.31496110081820639</v>
      </c>
      <c r="AR81" s="56">
        <f t="shared" si="11"/>
        <v>-0.31326111317438676</v>
      </c>
      <c r="AS81" s="56">
        <f t="shared" si="11"/>
        <v>-0.31145340189534826</v>
      </c>
      <c r="AT81" s="56">
        <f t="shared" si="11"/>
        <v>-0.30954568430556623</v>
      </c>
      <c r="AU81" s="56">
        <f t="shared" si="11"/>
        <v>-0.30754531956250614</v>
      </c>
      <c r="AV81" s="56">
        <f t="shared" si="11"/>
        <v>-0.30545932297383444</v>
      </c>
      <c r="AW81" s="56">
        <f t="shared" si="11"/>
        <v>-0.30329437978446355</v>
      </c>
      <c r="AX81" s="56">
        <f t="shared" si="11"/>
        <v>-0.30161993300521694</v>
      </c>
      <c r="AY81" s="56">
        <f t="shared" si="11"/>
        <v>-0.29799023683908166</v>
      </c>
      <c r="AZ81" s="56">
        <f t="shared" si="11"/>
        <v>-0.2945685679690162</v>
      </c>
      <c r="BA81" s="56">
        <f t="shared" si="11"/>
        <v>-0.29134394262593416</v>
      </c>
      <c r="BB81" s="56">
        <f t="shared" si="11"/>
        <v>-0.288305740321052</v>
      </c>
      <c r="BC81" s="56">
        <f t="shared" si="11"/>
        <v>-0.285443876419047</v>
      </c>
      <c r="BD81" s="56">
        <f t="shared" si="11"/>
        <v>-0.28274877483575189</v>
      </c>
    </row>
    <row r="82" spans="1:56" x14ac:dyDescent="0.3">
      <c r="A82" s="75"/>
      <c r="B82" s="14"/>
    </row>
    <row r="83" spans="1:56" x14ac:dyDescent="0.3">
      <c r="A83" s="75"/>
    </row>
    <row r="84" spans="1:56" x14ac:dyDescent="0.3">
      <c r="A84" s="117"/>
      <c r="B84" s="124" t="s">
        <v>216</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00" t="s">
        <v>299</v>
      </c>
      <c r="B86" s="4" t="s">
        <v>211</v>
      </c>
      <c r="D86" s="4" t="s">
        <v>87</v>
      </c>
      <c r="E86" s="43">
        <v>0</v>
      </c>
      <c r="F86" s="43">
        <v>0</v>
      </c>
      <c r="G86" s="43">
        <v>0</v>
      </c>
      <c r="H86" s="43">
        <v>0</v>
      </c>
      <c r="I86" s="43">
        <v>0</v>
      </c>
      <c r="J86" s="43">
        <v>0</v>
      </c>
      <c r="K86" s="43">
        <v>0</v>
      </c>
      <c r="L86" s="43">
        <v>0</v>
      </c>
      <c r="M86" s="43">
        <v>0</v>
      </c>
      <c r="N86" s="43">
        <v>0</v>
      </c>
      <c r="O86" s="43">
        <v>0</v>
      </c>
      <c r="P86" s="43">
        <v>0</v>
      </c>
      <c r="Q86" s="43">
        <v>0</v>
      </c>
      <c r="R86" s="43">
        <v>0</v>
      </c>
      <c r="S86" s="43">
        <v>0</v>
      </c>
      <c r="T86" s="43">
        <v>0</v>
      </c>
      <c r="U86" s="43">
        <v>0</v>
      </c>
      <c r="V86" s="43">
        <v>0</v>
      </c>
      <c r="W86" s="43">
        <v>0</v>
      </c>
      <c r="X86" s="43">
        <v>0</v>
      </c>
      <c r="Y86" s="43">
        <v>0</v>
      </c>
      <c r="Z86" s="43">
        <v>0</v>
      </c>
      <c r="AA86" s="43">
        <v>0</v>
      </c>
      <c r="AB86" s="43">
        <v>0</v>
      </c>
      <c r="AC86" s="43">
        <v>0</v>
      </c>
      <c r="AD86" s="43">
        <v>0</v>
      </c>
      <c r="AE86" s="43">
        <v>0</v>
      </c>
      <c r="AF86" s="43">
        <v>0</v>
      </c>
      <c r="AG86" s="43">
        <v>0</v>
      </c>
      <c r="AH86" s="43">
        <v>0</v>
      </c>
      <c r="AI86" s="43">
        <v>0</v>
      </c>
      <c r="AJ86" s="43">
        <v>0</v>
      </c>
      <c r="AK86" s="43">
        <v>0</v>
      </c>
      <c r="AL86" s="43">
        <v>0</v>
      </c>
      <c r="AM86" s="43">
        <v>0</v>
      </c>
      <c r="AN86" s="43">
        <v>0</v>
      </c>
      <c r="AO86" s="43">
        <v>0</v>
      </c>
      <c r="AP86" s="43">
        <v>0</v>
      </c>
      <c r="AQ86" s="43">
        <v>0</v>
      </c>
      <c r="AR86" s="43">
        <v>0</v>
      </c>
      <c r="AS86" s="43">
        <v>0</v>
      </c>
      <c r="AT86" s="43">
        <v>0</v>
      </c>
      <c r="AU86" s="43">
        <v>0</v>
      </c>
      <c r="AV86" s="43">
        <v>0</v>
      </c>
      <c r="AW86" s="43">
        <v>0</v>
      </c>
      <c r="AX86" s="43">
        <v>0</v>
      </c>
      <c r="AY86" s="43">
        <v>0</v>
      </c>
      <c r="AZ86" s="43">
        <v>0</v>
      </c>
      <c r="BA86" s="43">
        <v>0</v>
      </c>
      <c r="BB86" s="43">
        <v>0</v>
      </c>
      <c r="BC86" s="43">
        <v>0</v>
      </c>
      <c r="BD86" s="43">
        <v>0</v>
      </c>
    </row>
    <row r="87" spans="1:56" x14ac:dyDescent="0.3">
      <c r="A87" s="20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0"/>
      <c r="B88" s="4" t="s">
        <v>213</v>
      </c>
      <c r="D88" s="4" t="s">
        <v>208</v>
      </c>
      <c r="E88" s="43"/>
      <c r="F88" s="43">
        <v>0</v>
      </c>
      <c r="G88" s="43">
        <v>0</v>
      </c>
      <c r="H88" s="43">
        <v>0</v>
      </c>
      <c r="I88" s="43">
        <v>0</v>
      </c>
      <c r="J88" s="43">
        <v>0</v>
      </c>
      <c r="K88" s="43">
        <v>0</v>
      </c>
      <c r="L88" s="43">
        <v>0</v>
      </c>
      <c r="M88" s="43">
        <v>0</v>
      </c>
      <c r="N88" s="43">
        <v>0</v>
      </c>
      <c r="O88" s="43">
        <v>0</v>
      </c>
      <c r="P88" s="43">
        <v>0</v>
      </c>
      <c r="Q88" s="43">
        <v>0</v>
      </c>
      <c r="R88" s="43">
        <v>0</v>
      </c>
      <c r="S88" s="43">
        <v>0</v>
      </c>
      <c r="T88" s="43">
        <v>0</v>
      </c>
      <c r="U88" s="43">
        <v>0</v>
      </c>
      <c r="V88" s="43">
        <v>0</v>
      </c>
      <c r="W88" s="43">
        <v>0</v>
      </c>
      <c r="X88" s="43">
        <v>0</v>
      </c>
      <c r="Y88" s="43">
        <v>0</v>
      </c>
      <c r="Z88" s="43">
        <v>0</v>
      </c>
      <c r="AA88" s="43">
        <v>0</v>
      </c>
      <c r="AB88" s="43">
        <v>0</v>
      </c>
      <c r="AC88" s="43">
        <v>0</v>
      </c>
      <c r="AD88" s="43">
        <v>0</v>
      </c>
      <c r="AE88" s="43">
        <v>0</v>
      </c>
      <c r="AF88" s="43">
        <v>0</v>
      </c>
      <c r="AG88" s="43">
        <v>0</v>
      </c>
      <c r="AH88" s="43">
        <v>0</v>
      </c>
      <c r="AI88" s="43">
        <v>0</v>
      </c>
      <c r="AJ88" s="43">
        <v>0</v>
      </c>
      <c r="AK88" s="43">
        <v>0</v>
      </c>
      <c r="AL88" s="43">
        <v>0</v>
      </c>
      <c r="AM88" s="43">
        <v>0</v>
      </c>
      <c r="AN88" s="43">
        <v>0</v>
      </c>
      <c r="AO88" s="43">
        <v>0</v>
      </c>
      <c r="AP88" s="43">
        <v>0</v>
      </c>
      <c r="AQ88" s="43">
        <v>0</v>
      </c>
      <c r="AR88" s="43">
        <v>0</v>
      </c>
      <c r="AS88" s="43">
        <v>0</v>
      </c>
      <c r="AT88" s="43">
        <v>0</v>
      </c>
      <c r="AU88" s="43">
        <v>0</v>
      </c>
      <c r="AV88" s="43">
        <v>0</v>
      </c>
      <c r="AW88" s="43">
        <v>0</v>
      </c>
      <c r="AX88" s="43">
        <v>0</v>
      </c>
      <c r="AY88" s="43">
        <v>0</v>
      </c>
      <c r="AZ88" s="43">
        <v>0</v>
      </c>
      <c r="BA88" s="43">
        <v>0</v>
      </c>
      <c r="BB88" s="43">
        <v>0</v>
      </c>
      <c r="BC88" s="43">
        <v>0</v>
      </c>
      <c r="BD88" s="43">
        <v>0</v>
      </c>
    </row>
    <row r="89" spans="1:56" x14ac:dyDescent="0.3">
      <c r="A89" s="200"/>
      <c r="B89" s="4" t="s">
        <v>214</v>
      </c>
      <c r="D89" s="4" t="s">
        <v>88</v>
      </c>
      <c r="E89" s="43"/>
      <c r="F89" s="43">
        <v>0</v>
      </c>
      <c r="G89" s="43">
        <v>0</v>
      </c>
      <c r="H89" s="43">
        <v>0</v>
      </c>
      <c r="I89" s="43">
        <v>0</v>
      </c>
      <c r="J89" s="43">
        <v>0</v>
      </c>
      <c r="K89" s="43">
        <v>0</v>
      </c>
      <c r="L89" s="43">
        <v>0</v>
      </c>
      <c r="M89" s="43">
        <v>0</v>
      </c>
      <c r="N89" s="43">
        <v>0</v>
      </c>
      <c r="O89" s="43">
        <v>0</v>
      </c>
      <c r="P89" s="43">
        <v>0</v>
      </c>
      <c r="Q89" s="43">
        <v>0</v>
      </c>
      <c r="R89" s="43">
        <v>0</v>
      </c>
      <c r="S89" s="43">
        <v>0</v>
      </c>
      <c r="T89" s="43">
        <v>0</v>
      </c>
      <c r="U89" s="43">
        <v>0</v>
      </c>
      <c r="V89" s="43">
        <v>0</v>
      </c>
      <c r="W89" s="43">
        <v>0</v>
      </c>
      <c r="X89" s="43">
        <v>0</v>
      </c>
      <c r="Y89" s="43">
        <v>0</v>
      </c>
      <c r="Z89" s="43">
        <v>0</v>
      </c>
      <c r="AA89" s="43">
        <v>0</v>
      </c>
      <c r="AB89" s="43">
        <v>0</v>
      </c>
      <c r="AC89" s="43">
        <v>0</v>
      </c>
      <c r="AD89" s="43">
        <v>0</v>
      </c>
      <c r="AE89" s="43">
        <v>0</v>
      </c>
      <c r="AF89" s="43">
        <v>0</v>
      </c>
      <c r="AG89" s="43">
        <v>0</v>
      </c>
      <c r="AH89" s="43">
        <v>0</v>
      </c>
      <c r="AI89" s="43">
        <v>0</v>
      </c>
      <c r="AJ89" s="43">
        <v>0</v>
      </c>
      <c r="AK89" s="43">
        <v>0</v>
      </c>
      <c r="AL89" s="43">
        <v>0</v>
      </c>
      <c r="AM89" s="43">
        <v>0</v>
      </c>
      <c r="AN89" s="43">
        <v>0</v>
      </c>
      <c r="AO89" s="43">
        <v>0</v>
      </c>
      <c r="AP89" s="43">
        <v>0</v>
      </c>
      <c r="AQ89" s="43">
        <v>0</v>
      </c>
      <c r="AR89" s="43">
        <v>0</v>
      </c>
      <c r="AS89" s="43">
        <v>0</v>
      </c>
      <c r="AT89" s="43">
        <v>0</v>
      </c>
      <c r="AU89" s="43">
        <v>0</v>
      </c>
      <c r="AV89" s="43">
        <v>0</v>
      </c>
      <c r="AW89" s="43">
        <v>0</v>
      </c>
      <c r="AX89" s="43">
        <v>0</v>
      </c>
      <c r="AY89" s="43">
        <v>0</v>
      </c>
      <c r="AZ89" s="43">
        <v>0</v>
      </c>
      <c r="BA89" s="43">
        <v>0</v>
      </c>
      <c r="BB89" s="43">
        <v>0</v>
      </c>
      <c r="BC89" s="43">
        <v>0</v>
      </c>
      <c r="BD89" s="43">
        <v>0</v>
      </c>
    </row>
    <row r="90" spans="1:56" ht="16.5" x14ac:dyDescent="0.3">
      <c r="A90" s="200"/>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0"/>
      <c r="B93" s="4" t="s">
        <v>215</v>
      </c>
      <c r="D93" s="4" t="s">
        <v>90</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154</v>
      </c>
    </row>
    <row r="98" spans="1:3" x14ac:dyDescent="0.3">
      <c r="B98" s="4" t="s">
        <v>318</v>
      </c>
    </row>
    <row r="99" spans="1:3" x14ac:dyDescent="0.3">
      <c r="B99" s="4" t="s">
        <v>336</v>
      </c>
    </row>
    <row r="100" spans="1:3" ht="16.5" x14ac:dyDescent="0.3">
      <c r="A100" s="86">
        <v>2</v>
      </c>
      <c r="B100" s="70"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customSheetViews>
    <customSheetView guid="{3250474E-A41C-4808-AEA4-8D19D94551E7}" scale="80" fitToPage="1" hiddenRows="1">
      <pane xSplit="2" ySplit="12" topLeftCell="C13" activePane="bottomRight" state="frozen"/>
      <selection pane="bottomRight" activeCell="C21" sqref="C21"/>
      <pageMargins left="0.70866141732283472" right="0.70866141732283472" top="0.74803149606299213" bottom="0.74803149606299213" header="0.31496062992125984" footer="0.31496062992125984"/>
      <pageSetup paperSize="8" scale="32" orientation="landscape" r:id="rId1"/>
    </customSheetView>
    <customSheetView guid="{E700444E-2519-4135-AF31-EB65793B637D}" scale="80" fitToPage="1" hiddenRows="1">
      <pane xSplit="2" ySplit="12" topLeftCell="C13" activePane="bottomRight" state="frozen"/>
      <selection pane="bottomRight" activeCell="E20" sqref="E20"/>
      <pageMargins left="0.70866141732283472" right="0.70866141732283472" top="0.74803149606299213" bottom="0.74803149606299213" header="0.31496062992125984" footer="0.31496062992125984"/>
      <pageSetup paperSize="8" scale="32" orientation="landscape" r:id="rId2"/>
    </customSheetView>
    <customSheetView guid="{73FFB38E-336D-4098-A197-B8A047FEE34D}" scale="80" fitToPage="1" hiddenRows="1">
      <pane xSplit="2" ySplit="12" topLeftCell="C13" activePane="bottomRight" state="frozen"/>
      <selection pane="bottomRight" activeCell="E20" sqref="E20"/>
      <pageMargins left="0.70866141732283472" right="0.70866141732283472" top="0.74803149606299213" bottom="0.74803149606299213" header="0.31496062992125984" footer="0.31496062992125984"/>
      <pageSetup paperSize="8" scale="32" orientation="landscape" r:id="rId3"/>
    </customSheetView>
  </customSheetViews>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4"/>
    <hyperlink ref="B100" r:id="rId5"/>
  </hyperlinks>
  <pageMargins left="0.70866141732283472" right="0.70866141732283472" top="0.74803149606299213" bottom="0.74803149606299213" header="0.31496062992125984" footer="0.31496062992125984"/>
  <pageSetup paperSize="8" scale="32" orientation="landscape"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B5" sqref="B5"/>
    </sheetView>
  </sheetViews>
  <sheetFormatPr defaultRowHeight="15" x14ac:dyDescent="0.25"/>
  <cols>
    <col min="1" max="1" width="5.85546875" customWidth="1"/>
    <col min="2" max="2" width="85.140625" customWidth="1"/>
    <col min="3" max="3" width="15.7109375" customWidth="1"/>
    <col min="4" max="4" width="15.7109375" style="146" customWidth="1"/>
    <col min="5" max="5" width="15.7109375" customWidth="1"/>
    <col min="6" max="6" width="17" bestFit="1" customWidth="1"/>
    <col min="7" max="7" width="18.7109375" bestFit="1" customWidth="1"/>
  </cols>
  <sheetData>
    <row r="1" spans="1:5" ht="18.75" x14ac:dyDescent="0.3">
      <c r="A1" s="1" t="s">
        <v>302</v>
      </c>
    </row>
    <row r="2" spans="1:5" x14ac:dyDescent="0.25">
      <c r="A2" t="s">
        <v>78</v>
      </c>
    </row>
    <row r="4" spans="1:5" ht="30" x14ac:dyDescent="0.25">
      <c r="A4">
        <v>1</v>
      </c>
      <c r="B4" s="159" t="s">
        <v>356</v>
      </c>
    </row>
    <row r="5" spans="1:5" ht="30" x14ac:dyDescent="0.25">
      <c r="A5">
        <v>2</v>
      </c>
      <c r="B5" s="159" t="s">
        <v>361</v>
      </c>
    </row>
    <row r="6" spans="1:5" ht="30" x14ac:dyDescent="0.25">
      <c r="A6">
        <v>3</v>
      </c>
      <c r="B6" s="159" t="s">
        <v>360</v>
      </c>
    </row>
    <row r="7" spans="1:5" ht="30" x14ac:dyDescent="0.25">
      <c r="A7">
        <v>4</v>
      </c>
      <c r="B7" s="159" t="s">
        <v>363</v>
      </c>
    </row>
    <row r="8" spans="1:5" x14ac:dyDescent="0.25">
      <c r="A8">
        <v>5</v>
      </c>
      <c r="B8" s="159" t="s">
        <v>362</v>
      </c>
    </row>
    <row r="11" spans="1:5" x14ac:dyDescent="0.25">
      <c r="B11" s="132" t="s">
        <v>339</v>
      </c>
      <c r="C11" s="133"/>
    </row>
    <row r="12" spans="1:5" x14ac:dyDescent="0.25">
      <c r="B12" s="132"/>
      <c r="C12" s="133"/>
    </row>
    <row r="13" spans="1:5" ht="45" customHeight="1" x14ac:dyDescent="0.25">
      <c r="B13" s="145" t="s">
        <v>347</v>
      </c>
      <c r="C13" s="155" t="s">
        <v>348</v>
      </c>
      <c r="D13" s="156" t="s">
        <v>346</v>
      </c>
      <c r="E13" s="157" t="s">
        <v>349</v>
      </c>
    </row>
    <row r="14" spans="1:5" ht="15.75" x14ac:dyDescent="0.25">
      <c r="B14" s="149"/>
      <c r="C14" s="147" t="s">
        <v>47</v>
      </c>
      <c r="D14" s="151" t="s">
        <v>47</v>
      </c>
      <c r="E14" s="150" t="s">
        <v>47</v>
      </c>
    </row>
    <row r="15" spans="1:5" x14ac:dyDescent="0.25">
      <c r="B15" s="134" t="s">
        <v>340</v>
      </c>
      <c r="C15" s="145">
        <v>10</v>
      </c>
      <c r="D15" s="151">
        <v>0</v>
      </c>
      <c r="E15" s="148">
        <v>10</v>
      </c>
    </row>
    <row r="16" spans="1:5" x14ac:dyDescent="0.25">
      <c r="B16" s="134" t="s">
        <v>341</v>
      </c>
      <c r="C16" s="145">
        <v>19</v>
      </c>
      <c r="D16" s="151">
        <v>13</v>
      </c>
      <c r="E16" s="148">
        <v>6</v>
      </c>
    </row>
    <row r="17" spans="1:10" x14ac:dyDescent="0.25">
      <c r="B17" s="134" t="s">
        <v>344</v>
      </c>
      <c r="C17" s="145">
        <v>10</v>
      </c>
      <c r="D17" s="151">
        <v>0</v>
      </c>
      <c r="E17" s="148">
        <v>10</v>
      </c>
      <c r="F17" s="142"/>
    </row>
    <row r="18" spans="1:10" x14ac:dyDescent="0.25">
      <c r="B18" s="134" t="s">
        <v>352</v>
      </c>
      <c r="C18" s="145">
        <v>0</v>
      </c>
      <c r="D18" s="151">
        <v>10</v>
      </c>
      <c r="E18" s="148">
        <v>-10</v>
      </c>
      <c r="F18" s="142"/>
    </row>
    <row r="19" spans="1:10" x14ac:dyDescent="0.25">
      <c r="B19" s="134" t="s">
        <v>345</v>
      </c>
      <c r="C19" s="145">
        <v>2</v>
      </c>
      <c r="D19" s="151">
        <v>2</v>
      </c>
      <c r="E19" s="148">
        <v>0</v>
      </c>
    </row>
    <row r="20" spans="1:10" x14ac:dyDescent="0.25">
      <c r="B20" s="134" t="s">
        <v>342</v>
      </c>
      <c r="C20" s="145">
        <v>10</v>
      </c>
      <c r="D20" s="151">
        <v>0</v>
      </c>
      <c r="E20" s="148">
        <v>10</v>
      </c>
    </row>
    <row r="21" spans="1:10" x14ac:dyDescent="0.25">
      <c r="B21" s="134" t="s">
        <v>353</v>
      </c>
      <c r="C21" s="145">
        <v>1</v>
      </c>
      <c r="D21" s="151">
        <v>0</v>
      </c>
      <c r="E21" s="148">
        <v>1</v>
      </c>
    </row>
    <row r="22" spans="1:10" x14ac:dyDescent="0.25">
      <c r="B22" s="134" t="s">
        <v>351</v>
      </c>
      <c r="C22" s="135">
        <v>19</v>
      </c>
      <c r="D22" s="151">
        <v>0</v>
      </c>
      <c r="E22" s="148">
        <v>19</v>
      </c>
    </row>
    <row r="23" spans="1:10" x14ac:dyDescent="0.25">
      <c r="B23" s="134" t="s">
        <v>354</v>
      </c>
      <c r="C23" s="136">
        <v>2</v>
      </c>
      <c r="D23" s="151">
        <v>0</v>
      </c>
      <c r="E23" s="148">
        <v>2</v>
      </c>
    </row>
    <row r="24" spans="1:10" x14ac:dyDescent="0.25">
      <c r="B24" s="134"/>
      <c r="C24" s="135"/>
      <c r="D24" s="152"/>
    </row>
    <row r="25" spans="1:10" x14ac:dyDescent="0.25">
      <c r="B25" s="134"/>
      <c r="C25" s="135"/>
      <c r="D25" s="152"/>
    </row>
    <row r="26" spans="1:10" x14ac:dyDescent="0.25">
      <c r="B26" s="134"/>
      <c r="C26" s="135"/>
    </row>
    <row r="27" spans="1:10" x14ac:dyDescent="0.25">
      <c r="B27" s="137"/>
      <c r="C27" s="137"/>
    </row>
    <row r="28" spans="1:10" x14ac:dyDescent="0.25">
      <c r="B28" s="138"/>
    </row>
    <row r="30" spans="1:10" x14ac:dyDescent="0.25">
      <c r="B30" s="133"/>
      <c r="C30" s="133"/>
      <c r="D30" s="153"/>
      <c r="E30" s="133"/>
      <c r="F30" s="133"/>
      <c r="G30" s="133"/>
      <c r="H30" s="133"/>
      <c r="I30" s="133"/>
      <c r="J30" s="133"/>
    </row>
    <row r="31" spans="1:10" x14ac:dyDescent="0.25">
      <c r="B31" s="133"/>
      <c r="C31" s="133"/>
      <c r="D31" s="153"/>
      <c r="E31" s="133"/>
      <c r="F31" s="133"/>
      <c r="G31" s="133"/>
      <c r="H31" s="133"/>
      <c r="I31" s="133"/>
      <c r="J31" s="133"/>
    </row>
    <row r="32" spans="1:10" x14ac:dyDescent="0.25">
      <c r="A32" s="139"/>
      <c r="B32" s="139"/>
      <c r="C32" s="139"/>
      <c r="D32" s="154"/>
      <c r="E32" s="139"/>
      <c r="F32" s="139"/>
      <c r="G32" s="139"/>
    </row>
    <row r="33" spans="2:3" x14ac:dyDescent="0.25">
      <c r="B33" s="138"/>
    </row>
    <row r="41" spans="2:3" x14ac:dyDescent="0.25">
      <c r="C41" s="140"/>
    </row>
    <row r="43" spans="2:3" x14ac:dyDescent="0.25">
      <c r="C43" s="141"/>
    </row>
    <row r="46" spans="2:3" x14ac:dyDescent="0.25">
      <c r="B46" s="143"/>
    </row>
  </sheetData>
  <customSheetViews>
    <customSheetView guid="{3250474E-A41C-4808-AEA4-8D19D94551E7}">
      <selection activeCell="B21" sqref="B21:B28"/>
      <pageMargins left="0.7" right="0.7" top="0.75" bottom="0.75" header="0.3" footer="0.3"/>
      <pageSetup paperSize="9" orientation="portrait" r:id="rId1"/>
    </customSheetView>
    <customSheetView guid="{E700444E-2519-4135-AF31-EB65793B637D}">
      <selection activeCell="B8" sqref="B8"/>
      <pageMargins left="0.7" right="0.7" top="0.75" bottom="0.75" header="0.3" footer="0.3"/>
      <pageSetup paperSize="9" orientation="portrait" r:id="rId2"/>
    </customSheetView>
    <customSheetView guid="{73FFB38E-336D-4098-A197-B8A047FEE34D}">
      <selection activeCell="B21" sqref="B21:B28"/>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B2" sqref="B2"/>
    </sheetView>
  </sheetViews>
  <sheetFormatPr defaultColWidth="9.140625"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9.42578125" style="4" bestFit="1" customWidth="1"/>
    <col min="9" max="9" width="9.85546875" style="4" customWidth="1"/>
    <col min="10" max="49" width="9.42578125" style="4" bestFit="1"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374</v>
      </c>
      <c r="C1" s="3" t="s">
        <v>373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1.5211501425854822E-2</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5.4514594750932753E-2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9.789658800772931E-2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0.16711664361133768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1" t="s">
        <v>11</v>
      </c>
      <c r="B13" s="61" t="s">
        <v>158</v>
      </c>
      <c r="C13" s="60"/>
      <c r="D13" s="61" t="s">
        <v>40</v>
      </c>
      <c r="E13" s="62">
        <v>-4.2822455379826412</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2"/>
      <c r="B14" s="61" t="s">
        <v>175</v>
      </c>
      <c r="C14" s="60"/>
      <c r="D14" s="61" t="s">
        <v>40</v>
      </c>
      <c r="E14" s="62">
        <v>0</v>
      </c>
      <c r="F14" s="62">
        <v>-6.0092187532167062E-3</v>
      </c>
      <c r="G14" s="62">
        <v>-6.0203564215985089E-3</v>
      </c>
      <c r="H14" s="62">
        <v>-6.0082836076761096E-3</v>
      </c>
      <c r="I14" s="62">
        <v>-5.9994833306109873E-3</v>
      </c>
      <c r="J14" s="62">
        <v>-5.993808908988243E-3</v>
      </c>
      <c r="K14" s="62">
        <v>-5.9886015492184507E-3</v>
      </c>
      <c r="L14" s="62">
        <v>-5.9788887113400996E-3</v>
      </c>
      <c r="M14" s="62">
        <v>-6.0000000000000001E-3</v>
      </c>
      <c r="N14" s="62">
        <v>-6.0000000000000001E-3</v>
      </c>
      <c r="O14" s="62">
        <v>-6.0000000000000001E-3</v>
      </c>
      <c r="P14" s="62">
        <v>-6.0000000000000001E-3</v>
      </c>
      <c r="Q14" s="62">
        <v>-6.0000000000000001E-3</v>
      </c>
      <c r="R14" s="62">
        <v>-6.0000000000000001E-3</v>
      </c>
      <c r="S14" s="62">
        <v>-6.0000000000000001E-3</v>
      </c>
      <c r="T14" s="62">
        <v>-6.0000000000000001E-3</v>
      </c>
      <c r="U14" s="62">
        <v>-6.0000000000000001E-3</v>
      </c>
      <c r="V14" s="62">
        <v>-6.0000000000000001E-3</v>
      </c>
      <c r="W14" s="62">
        <v>-6.0000000000000001E-3</v>
      </c>
      <c r="X14" s="62">
        <v>-6.0000000000000001E-3</v>
      </c>
      <c r="Y14" s="62">
        <v>-6.0000000000000001E-3</v>
      </c>
      <c r="Z14" s="62">
        <v>-6.0000000000000001E-3</v>
      </c>
      <c r="AA14" s="62">
        <v>-6.0000000000000001E-3</v>
      </c>
      <c r="AB14" s="62">
        <v>-6.0000000000000001E-3</v>
      </c>
      <c r="AC14" s="62">
        <v>-6.0000000000000001E-3</v>
      </c>
      <c r="AD14" s="62">
        <v>-6.0000000000000001E-3</v>
      </c>
      <c r="AE14" s="62">
        <v>-6.0000000000000001E-3</v>
      </c>
      <c r="AF14" s="62">
        <v>-6.0000000000000001E-3</v>
      </c>
      <c r="AG14" s="62">
        <v>-6.0000000000000001E-3</v>
      </c>
      <c r="AH14" s="62">
        <v>-6.0000000000000001E-3</v>
      </c>
      <c r="AI14" s="62">
        <v>-6.0000000000000001E-3</v>
      </c>
      <c r="AJ14" s="62">
        <v>-6.0000000000000001E-3</v>
      </c>
      <c r="AK14" s="62">
        <v>-6.0000000000000001E-3</v>
      </c>
      <c r="AL14" s="62">
        <v>-6.0000000000000001E-3</v>
      </c>
      <c r="AM14" s="62">
        <v>-6.0000000000000001E-3</v>
      </c>
      <c r="AN14" s="62">
        <v>-6.0000000000000001E-3</v>
      </c>
      <c r="AO14" s="62">
        <v>-6.0000000000000001E-3</v>
      </c>
      <c r="AP14" s="62">
        <v>-6.0000000000000001E-3</v>
      </c>
      <c r="AQ14" s="62">
        <v>-6.0000000000000001E-3</v>
      </c>
      <c r="AR14" s="62">
        <v>-6.0000000000000001E-3</v>
      </c>
      <c r="AS14" s="62">
        <v>-6.0000000000000001E-3</v>
      </c>
      <c r="AT14" s="62">
        <v>-6.0000000000000001E-3</v>
      </c>
      <c r="AU14" s="62">
        <v>-6.0000000000000001E-3</v>
      </c>
      <c r="AV14" s="62">
        <v>-6.0000000000000001E-3</v>
      </c>
      <c r="AW14" s="62">
        <v>-6.0000000000000001E-3</v>
      </c>
      <c r="AX14" s="62">
        <v>-6.0000000000000001E-3</v>
      </c>
      <c r="AY14" s="62">
        <v>-6.0000000000000001E-3</v>
      </c>
      <c r="AZ14" s="62">
        <v>-6.0000000000000001E-3</v>
      </c>
      <c r="BA14" s="62">
        <v>-6.0000000000000001E-3</v>
      </c>
      <c r="BB14" s="62">
        <v>-6.0000000000000001E-3</v>
      </c>
      <c r="BC14" s="62">
        <v>-6.0000000000000001E-3</v>
      </c>
      <c r="BD14" s="62">
        <v>-6.0000000000000001E-3</v>
      </c>
    </row>
    <row r="15" spans="1:56" x14ac:dyDescent="0.3">
      <c r="A15" s="20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3"/>
      <c r="B18" s="125" t="s">
        <v>196</v>
      </c>
      <c r="C18" s="131"/>
      <c r="D18" s="126" t="s">
        <v>40</v>
      </c>
      <c r="E18" s="59">
        <f>SUM(E13:E17)</f>
        <v>-4.2822455379826412</v>
      </c>
      <c r="F18" s="59">
        <f t="shared" ref="F18:AW18" si="0">SUM(F13:F17)</f>
        <v>-6.0092187532167062E-3</v>
      </c>
      <c r="G18" s="59">
        <f t="shared" si="0"/>
        <v>-6.0203564215985089E-3</v>
      </c>
      <c r="H18" s="59">
        <f t="shared" si="0"/>
        <v>-6.0082836076761096E-3</v>
      </c>
      <c r="I18" s="59">
        <f t="shared" si="0"/>
        <v>-5.9994833306109873E-3</v>
      </c>
      <c r="J18" s="59">
        <f t="shared" si="0"/>
        <v>-5.993808908988243E-3</v>
      </c>
      <c r="K18" s="59">
        <f t="shared" si="0"/>
        <v>-5.9886015492184507E-3</v>
      </c>
      <c r="L18" s="59">
        <f t="shared" si="0"/>
        <v>-5.9788887113400996E-3</v>
      </c>
      <c r="M18" s="59">
        <f t="shared" si="0"/>
        <v>-6.0000000000000001E-3</v>
      </c>
      <c r="N18" s="59">
        <f t="shared" si="0"/>
        <v>-6.0000000000000001E-3</v>
      </c>
      <c r="O18" s="59">
        <f t="shared" si="0"/>
        <v>-6.0000000000000001E-3</v>
      </c>
      <c r="P18" s="59">
        <f t="shared" si="0"/>
        <v>-6.0000000000000001E-3</v>
      </c>
      <c r="Q18" s="59">
        <f t="shared" si="0"/>
        <v>-6.0000000000000001E-3</v>
      </c>
      <c r="R18" s="59">
        <f t="shared" si="0"/>
        <v>-6.0000000000000001E-3</v>
      </c>
      <c r="S18" s="59">
        <f t="shared" si="0"/>
        <v>-6.0000000000000001E-3</v>
      </c>
      <c r="T18" s="59">
        <f t="shared" si="0"/>
        <v>-6.0000000000000001E-3</v>
      </c>
      <c r="U18" s="59">
        <f t="shared" si="0"/>
        <v>-6.0000000000000001E-3</v>
      </c>
      <c r="V18" s="59">
        <f t="shared" si="0"/>
        <v>-6.0000000000000001E-3</v>
      </c>
      <c r="W18" s="59">
        <f t="shared" si="0"/>
        <v>-6.0000000000000001E-3</v>
      </c>
      <c r="X18" s="59">
        <f t="shared" si="0"/>
        <v>-6.0000000000000001E-3</v>
      </c>
      <c r="Y18" s="59">
        <f t="shared" si="0"/>
        <v>-6.0000000000000001E-3</v>
      </c>
      <c r="Z18" s="59">
        <f t="shared" si="0"/>
        <v>-6.0000000000000001E-3</v>
      </c>
      <c r="AA18" s="59">
        <f t="shared" si="0"/>
        <v>-6.0000000000000001E-3</v>
      </c>
      <c r="AB18" s="59">
        <f t="shared" si="0"/>
        <v>-6.0000000000000001E-3</v>
      </c>
      <c r="AC18" s="59">
        <f t="shared" si="0"/>
        <v>-6.0000000000000001E-3</v>
      </c>
      <c r="AD18" s="59">
        <f t="shared" si="0"/>
        <v>-6.0000000000000001E-3</v>
      </c>
      <c r="AE18" s="59">
        <f t="shared" si="0"/>
        <v>-6.0000000000000001E-3</v>
      </c>
      <c r="AF18" s="59">
        <f t="shared" si="0"/>
        <v>-6.0000000000000001E-3</v>
      </c>
      <c r="AG18" s="59">
        <f t="shared" si="0"/>
        <v>-6.0000000000000001E-3</v>
      </c>
      <c r="AH18" s="59">
        <f t="shared" si="0"/>
        <v>-6.0000000000000001E-3</v>
      </c>
      <c r="AI18" s="59">
        <f t="shared" si="0"/>
        <v>-6.0000000000000001E-3</v>
      </c>
      <c r="AJ18" s="59">
        <f t="shared" si="0"/>
        <v>-6.0000000000000001E-3</v>
      </c>
      <c r="AK18" s="59">
        <f t="shared" si="0"/>
        <v>-6.0000000000000001E-3</v>
      </c>
      <c r="AL18" s="59">
        <f t="shared" si="0"/>
        <v>-6.0000000000000001E-3</v>
      </c>
      <c r="AM18" s="59">
        <f t="shared" si="0"/>
        <v>-6.0000000000000001E-3</v>
      </c>
      <c r="AN18" s="59">
        <f t="shared" si="0"/>
        <v>-6.0000000000000001E-3</v>
      </c>
      <c r="AO18" s="59">
        <f t="shared" si="0"/>
        <v>-6.0000000000000001E-3</v>
      </c>
      <c r="AP18" s="59">
        <f t="shared" si="0"/>
        <v>-6.0000000000000001E-3</v>
      </c>
      <c r="AQ18" s="59">
        <f t="shared" si="0"/>
        <v>-6.0000000000000001E-3</v>
      </c>
      <c r="AR18" s="59">
        <f t="shared" si="0"/>
        <v>-6.0000000000000001E-3</v>
      </c>
      <c r="AS18" s="59">
        <f t="shared" si="0"/>
        <v>-6.0000000000000001E-3</v>
      </c>
      <c r="AT18" s="59">
        <f t="shared" si="0"/>
        <v>-6.0000000000000001E-3</v>
      </c>
      <c r="AU18" s="59">
        <f t="shared" si="0"/>
        <v>-6.0000000000000001E-3</v>
      </c>
      <c r="AV18" s="59">
        <f t="shared" si="0"/>
        <v>-6.0000000000000001E-3</v>
      </c>
      <c r="AW18" s="59">
        <f t="shared" si="0"/>
        <v>-6.0000000000000001E-3</v>
      </c>
      <c r="AX18" s="61"/>
      <c r="AY18" s="61"/>
      <c r="AZ18" s="61"/>
      <c r="BA18" s="61"/>
      <c r="BB18" s="61"/>
      <c r="BC18" s="61"/>
      <c r="BD18" s="61"/>
    </row>
    <row r="19" spans="1:56" x14ac:dyDescent="0.3">
      <c r="A19" s="204" t="s">
        <v>300</v>
      </c>
      <c r="B19" s="61" t="s">
        <v>158</v>
      </c>
      <c r="C19" s="8"/>
      <c r="D19" s="9" t="s">
        <v>40</v>
      </c>
      <c r="E19" s="33">
        <f>'Baseline scenario'!E7*-1*1.1</f>
        <v>4.2096865941388479</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04"/>
      <c r="B20" s="61" t="s">
        <v>160</v>
      </c>
      <c r="C20" s="8"/>
      <c r="D20" s="9" t="s">
        <v>40</v>
      </c>
      <c r="E20" s="33"/>
      <c r="F20" s="33">
        <f>'Baseline scenario'!F8*-1*1.1</f>
        <v>1.762704167610234E-2</v>
      </c>
      <c r="G20" s="33">
        <f>'Baseline scenario'!G8*-1*1.1</f>
        <v>1.7659712170022296E-2</v>
      </c>
      <c r="H20" s="33">
        <f>'Baseline scenario'!H8*-1*1.1</f>
        <v>1.7624298582516591E-2</v>
      </c>
      <c r="I20" s="33">
        <f>'Baseline scenario'!I8*-1*1.1</f>
        <v>1.7598484436458898E-2</v>
      </c>
      <c r="J20" s="33">
        <f>'Baseline scenario'!J8*-1*1.1</f>
        <v>1.7581839466365514E-2</v>
      </c>
      <c r="K20" s="33">
        <f>'Baseline scenario'!K8*-1*1.1</f>
        <v>1.7566564544374122E-2</v>
      </c>
      <c r="L20" s="33">
        <f>'Baseline scenario'!L8*-1*1.1</f>
        <v>1.7538073553264293E-2</v>
      </c>
      <c r="M20" s="33">
        <f>'Baseline scenario'!M8*-1*1.1</f>
        <v>1.7600000000000001E-2</v>
      </c>
      <c r="N20" s="33">
        <f>'Baseline scenario'!N8*-1*1.1</f>
        <v>1.7600000000000001E-2</v>
      </c>
      <c r="O20" s="33">
        <f>'Baseline scenario'!O8*-1*1.1</f>
        <v>1.7600000000000001E-2</v>
      </c>
      <c r="P20" s="33">
        <f>'Baseline scenario'!P8*-1*1.1</f>
        <v>1.7600000000000001E-2</v>
      </c>
      <c r="Q20" s="33">
        <f>'Baseline scenario'!Q8*-1*1.1</f>
        <v>1.7600000000000001E-2</v>
      </c>
      <c r="R20" s="33">
        <f>'Baseline scenario'!R8*-1*1.1</f>
        <v>1.7600000000000001E-2</v>
      </c>
      <c r="S20" s="33">
        <f>'Baseline scenario'!S8*-1*1.1</f>
        <v>1.7600000000000001E-2</v>
      </c>
      <c r="T20" s="33">
        <f>'Baseline scenario'!T8*-1*1.1</f>
        <v>1.7600000000000001E-2</v>
      </c>
      <c r="U20" s="33">
        <f>'Baseline scenario'!U8*-1*1.1</f>
        <v>1.7600000000000001E-2</v>
      </c>
      <c r="V20" s="33">
        <f>'Baseline scenario'!V8*-1*1.1</f>
        <v>1.7600000000000001E-2</v>
      </c>
      <c r="W20" s="33">
        <f>'Baseline scenario'!W8*-1*1.1</f>
        <v>1.7600000000000001E-2</v>
      </c>
      <c r="X20" s="33">
        <f>'Baseline scenario'!X8*-1*1.1</f>
        <v>1.7600000000000001E-2</v>
      </c>
      <c r="Y20" s="33">
        <f>'Baseline scenario'!Y8*-1*1.1</f>
        <v>1.7600000000000001E-2</v>
      </c>
      <c r="Z20" s="33">
        <f>'Baseline scenario'!Z8*-1*1.1</f>
        <v>1.7600000000000001E-2</v>
      </c>
      <c r="AA20" s="33">
        <f>'Baseline scenario'!AA8*-1*1.1</f>
        <v>1.7600000000000001E-2</v>
      </c>
      <c r="AB20" s="33">
        <f>'Baseline scenario'!AB8*-1*1.1</f>
        <v>1.7600000000000001E-2</v>
      </c>
      <c r="AC20" s="33">
        <f>'Baseline scenario'!AC8*-1*1.1</f>
        <v>1.7600000000000001E-2</v>
      </c>
      <c r="AD20" s="33">
        <f>'Baseline scenario'!AD8*-1*1.1</f>
        <v>1.7600000000000001E-2</v>
      </c>
      <c r="AE20" s="33">
        <f>'Baseline scenario'!AE8*-1*1.1</f>
        <v>1.7600000000000001E-2</v>
      </c>
      <c r="AF20" s="33">
        <f>'Baseline scenario'!AF8*-1*1.1</f>
        <v>1.7600000000000001E-2</v>
      </c>
      <c r="AG20" s="33">
        <f>'Baseline scenario'!AG8*-1*1.1</f>
        <v>1.7600000000000001E-2</v>
      </c>
      <c r="AH20" s="33">
        <f>'Baseline scenario'!AH8*-1*1.1</f>
        <v>1.7600000000000001E-2</v>
      </c>
      <c r="AI20" s="33">
        <f>'Baseline scenario'!AI8*-1*1.1</f>
        <v>1.7600000000000001E-2</v>
      </c>
      <c r="AJ20" s="33">
        <f>'Baseline scenario'!AJ8*-1*1.1</f>
        <v>1.7600000000000001E-2</v>
      </c>
      <c r="AK20" s="33">
        <f>'Baseline scenario'!AK8*-1*1.1</f>
        <v>1.7600000000000001E-2</v>
      </c>
      <c r="AL20" s="33">
        <f>'Baseline scenario'!AL8*-1*1.1</f>
        <v>1.7600000000000001E-2</v>
      </c>
      <c r="AM20" s="33">
        <f>'Baseline scenario'!AM8*-1*1.1</f>
        <v>1.7600000000000001E-2</v>
      </c>
      <c r="AN20" s="33">
        <f>'Baseline scenario'!AN8*-1*1.1</f>
        <v>1.7600000000000001E-2</v>
      </c>
      <c r="AO20" s="33">
        <f>'Baseline scenario'!AO8*-1*1.1</f>
        <v>1.7600000000000001E-2</v>
      </c>
      <c r="AP20" s="33">
        <f>'Baseline scenario'!AP8*-1*1.1</f>
        <v>1.7600000000000001E-2</v>
      </c>
      <c r="AQ20" s="33">
        <f>'Baseline scenario'!AQ8*-1*1.1</f>
        <v>1.7600000000000001E-2</v>
      </c>
      <c r="AR20" s="33">
        <f>'Baseline scenario'!AR8*-1*1.1</f>
        <v>1.7600000000000001E-2</v>
      </c>
      <c r="AS20" s="33">
        <f>'Baseline scenario'!AS8*-1*1.1</f>
        <v>1.7600000000000001E-2</v>
      </c>
      <c r="AT20" s="33">
        <f>'Baseline scenario'!AT8*-1*1.1</f>
        <v>1.7600000000000001E-2</v>
      </c>
      <c r="AU20" s="33">
        <f>'Baseline scenario'!AU8*-1*1.1</f>
        <v>1.7600000000000001E-2</v>
      </c>
      <c r="AV20" s="33">
        <f>'Baseline scenario'!AV8*-1*1.1</f>
        <v>1.7600000000000001E-2</v>
      </c>
      <c r="AW20" s="33">
        <f>'Baseline scenario'!AW8*-1*1.1</f>
        <v>1.7600000000000001E-2</v>
      </c>
      <c r="AX20" s="33"/>
      <c r="AY20" s="33"/>
      <c r="AZ20" s="33"/>
      <c r="BA20" s="33"/>
      <c r="BB20" s="33"/>
      <c r="BC20" s="33"/>
      <c r="BD20" s="33"/>
    </row>
    <row r="21" spans="1:56" x14ac:dyDescent="0.3">
      <c r="A21" s="204"/>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04"/>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04"/>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04"/>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05"/>
      <c r="B25" s="61" t="s">
        <v>320</v>
      </c>
      <c r="C25" s="8"/>
      <c r="D25" s="9" t="s">
        <v>40</v>
      </c>
      <c r="E25" s="68">
        <f>SUM(E19:E24)</f>
        <v>4.2096865941388479</v>
      </c>
      <c r="F25" s="68">
        <f t="shared" ref="F25:BD25" si="1">SUM(F19:F24)</f>
        <v>1.762704167610234E-2</v>
      </c>
      <c r="G25" s="68">
        <f t="shared" si="1"/>
        <v>1.7659712170022296E-2</v>
      </c>
      <c r="H25" s="68">
        <f t="shared" si="1"/>
        <v>1.7624298582516591E-2</v>
      </c>
      <c r="I25" s="68">
        <f t="shared" si="1"/>
        <v>1.7598484436458898E-2</v>
      </c>
      <c r="J25" s="68">
        <f t="shared" si="1"/>
        <v>1.7581839466365514E-2</v>
      </c>
      <c r="K25" s="68">
        <f t="shared" si="1"/>
        <v>1.7566564544374122E-2</v>
      </c>
      <c r="L25" s="68">
        <f t="shared" si="1"/>
        <v>1.7538073553264293E-2</v>
      </c>
      <c r="M25" s="68">
        <f t="shared" si="1"/>
        <v>1.7600000000000001E-2</v>
      </c>
      <c r="N25" s="68">
        <f t="shared" si="1"/>
        <v>1.7600000000000001E-2</v>
      </c>
      <c r="O25" s="68">
        <f t="shared" si="1"/>
        <v>1.7600000000000001E-2</v>
      </c>
      <c r="P25" s="68">
        <f t="shared" si="1"/>
        <v>1.7600000000000001E-2</v>
      </c>
      <c r="Q25" s="68">
        <f t="shared" si="1"/>
        <v>1.7600000000000001E-2</v>
      </c>
      <c r="R25" s="68">
        <f t="shared" si="1"/>
        <v>1.7600000000000001E-2</v>
      </c>
      <c r="S25" s="68">
        <f t="shared" si="1"/>
        <v>1.7600000000000001E-2</v>
      </c>
      <c r="T25" s="68">
        <f t="shared" si="1"/>
        <v>1.7600000000000001E-2</v>
      </c>
      <c r="U25" s="68">
        <f t="shared" si="1"/>
        <v>1.7600000000000001E-2</v>
      </c>
      <c r="V25" s="68">
        <f t="shared" si="1"/>
        <v>1.7600000000000001E-2</v>
      </c>
      <c r="W25" s="68">
        <f t="shared" si="1"/>
        <v>1.7600000000000001E-2</v>
      </c>
      <c r="X25" s="68">
        <f t="shared" si="1"/>
        <v>1.7600000000000001E-2</v>
      </c>
      <c r="Y25" s="68">
        <f t="shared" si="1"/>
        <v>1.7600000000000001E-2</v>
      </c>
      <c r="Z25" s="68">
        <f t="shared" si="1"/>
        <v>1.7600000000000001E-2</v>
      </c>
      <c r="AA25" s="68">
        <f t="shared" si="1"/>
        <v>1.7600000000000001E-2</v>
      </c>
      <c r="AB25" s="68">
        <f t="shared" si="1"/>
        <v>1.7600000000000001E-2</v>
      </c>
      <c r="AC25" s="68">
        <f t="shared" si="1"/>
        <v>1.7600000000000001E-2</v>
      </c>
      <c r="AD25" s="68">
        <f t="shared" si="1"/>
        <v>1.7600000000000001E-2</v>
      </c>
      <c r="AE25" s="68">
        <f t="shared" si="1"/>
        <v>1.7600000000000001E-2</v>
      </c>
      <c r="AF25" s="68">
        <f t="shared" si="1"/>
        <v>1.7600000000000001E-2</v>
      </c>
      <c r="AG25" s="68">
        <f t="shared" si="1"/>
        <v>1.7600000000000001E-2</v>
      </c>
      <c r="AH25" s="68">
        <f t="shared" si="1"/>
        <v>1.7600000000000001E-2</v>
      </c>
      <c r="AI25" s="68">
        <f t="shared" si="1"/>
        <v>1.7600000000000001E-2</v>
      </c>
      <c r="AJ25" s="68">
        <f t="shared" si="1"/>
        <v>1.7600000000000001E-2</v>
      </c>
      <c r="AK25" s="68">
        <f t="shared" si="1"/>
        <v>1.7600000000000001E-2</v>
      </c>
      <c r="AL25" s="68">
        <f t="shared" si="1"/>
        <v>1.7600000000000001E-2</v>
      </c>
      <c r="AM25" s="68">
        <f t="shared" si="1"/>
        <v>1.7600000000000001E-2</v>
      </c>
      <c r="AN25" s="68">
        <f t="shared" si="1"/>
        <v>1.7600000000000001E-2</v>
      </c>
      <c r="AO25" s="68">
        <f t="shared" si="1"/>
        <v>1.7600000000000001E-2</v>
      </c>
      <c r="AP25" s="68">
        <f t="shared" si="1"/>
        <v>1.7600000000000001E-2</v>
      </c>
      <c r="AQ25" s="68">
        <f t="shared" si="1"/>
        <v>1.7600000000000001E-2</v>
      </c>
      <c r="AR25" s="68">
        <f t="shared" si="1"/>
        <v>1.7600000000000001E-2</v>
      </c>
      <c r="AS25" s="68">
        <f t="shared" si="1"/>
        <v>1.7600000000000001E-2</v>
      </c>
      <c r="AT25" s="68">
        <f t="shared" si="1"/>
        <v>1.7600000000000001E-2</v>
      </c>
      <c r="AU25" s="68">
        <f t="shared" si="1"/>
        <v>1.7600000000000001E-2</v>
      </c>
      <c r="AV25" s="68">
        <f t="shared" si="1"/>
        <v>1.7600000000000001E-2</v>
      </c>
      <c r="AW25" s="68">
        <f t="shared" si="1"/>
        <v>1.7600000000000001E-2</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95</v>
      </c>
      <c r="C26" s="58" t="s">
        <v>93</v>
      </c>
      <c r="D26" s="57" t="s">
        <v>40</v>
      </c>
      <c r="E26" s="59">
        <f>E18+E25</f>
        <v>-7.2558943843793244E-2</v>
      </c>
      <c r="F26" s="59">
        <f t="shared" ref="F26:BD26" si="2">F18+F25</f>
        <v>1.1617822922885634E-2</v>
      </c>
      <c r="G26" s="59">
        <f t="shared" si="2"/>
        <v>1.1639355748423787E-2</v>
      </c>
      <c r="H26" s="59">
        <f t="shared" si="2"/>
        <v>1.161601497484048E-2</v>
      </c>
      <c r="I26" s="59">
        <f t="shared" si="2"/>
        <v>1.1599001105847911E-2</v>
      </c>
      <c r="J26" s="59">
        <f t="shared" si="2"/>
        <v>1.1588030557377272E-2</v>
      </c>
      <c r="K26" s="59">
        <f t="shared" si="2"/>
        <v>1.157796299515567E-2</v>
      </c>
      <c r="L26" s="59">
        <f t="shared" si="2"/>
        <v>1.1559184841924194E-2</v>
      </c>
      <c r="M26" s="59">
        <f t="shared" si="2"/>
        <v>1.1600000000000001E-2</v>
      </c>
      <c r="N26" s="59">
        <f t="shared" si="2"/>
        <v>1.1600000000000001E-2</v>
      </c>
      <c r="O26" s="59">
        <f t="shared" si="2"/>
        <v>1.1600000000000001E-2</v>
      </c>
      <c r="P26" s="59">
        <f t="shared" si="2"/>
        <v>1.1600000000000001E-2</v>
      </c>
      <c r="Q26" s="59">
        <f t="shared" si="2"/>
        <v>1.1600000000000001E-2</v>
      </c>
      <c r="R26" s="59">
        <f t="shared" si="2"/>
        <v>1.1600000000000001E-2</v>
      </c>
      <c r="S26" s="59">
        <f t="shared" si="2"/>
        <v>1.1600000000000001E-2</v>
      </c>
      <c r="T26" s="59">
        <f t="shared" si="2"/>
        <v>1.1600000000000001E-2</v>
      </c>
      <c r="U26" s="59">
        <f t="shared" si="2"/>
        <v>1.1600000000000001E-2</v>
      </c>
      <c r="V26" s="59">
        <f t="shared" si="2"/>
        <v>1.1600000000000001E-2</v>
      </c>
      <c r="W26" s="59">
        <f t="shared" si="2"/>
        <v>1.1600000000000001E-2</v>
      </c>
      <c r="X26" s="59">
        <f t="shared" si="2"/>
        <v>1.1600000000000001E-2</v>
      </c>
      <c r="Y26" s="59">
        <f t="shared" si="2"/>
        <v>1.1600000000000001E-2</v>
      </c>
      <c r="Z26" s="59">
        <f t="shared" si="2"/>
        <v>1.1600000000000001E-2</v>
      </c>
      <c r="AA26" s="59">
        <f t="shared" si="2"/>
        <v>1.1600000000000001E-2</v>
      </c>
      <c r="AB26" s="59">
        <f t="shared" si="2"/>
        <v>1.1600000000000001E-2</v>
      </c>
      <c r="AC26" s="59">
        <f t="shared" si="2"/>
        <v>1.1600000000000001E-2</v>
      </c>
      <c r="AD26" s="59">
        <f t="shared" si="2"/>
        <v>1.1600000000000001E-2</v>
      </c>
      <c r="AE26" s="59">
        <f t="shared" si="2"/>
        <v>1.1600000000000001E-2</v>
      </c>
      <c r="AF26" s="59">
        <f t="shared" si="2"/>
        <v>1.1600000000000001E-2</v>
      </c>
      <c r="AG26" s="59">
        <f t="shared" si="2"/>
        <v>1.1600000000000001E-2</v>
      </c>
      <c r="AH26" s="59">
        <f t="shared" si="2"/>
        <v>1.1600000000000001E-2</v>
      </c>
      <c r="AI26" s="59">
        <f t="shared" si="2"/>
        <v>1.1600000000000001E-2</v>
      </c>
      <c r="AJ26" s="59">
        <f t="shared" si="2"/>
        <v>1.1600000000000001E-2</v>
      </c>
      <c r="AK26" s="59">
        <f t="shared" si="2"/>
        <v>1.1600000000000001E-2</v>
      </c>
      <c r="AL26" s="59">
        <f t="shared" si="2"/>
        <v>1.1600000000000001E-2</v>
      </c>
      <c r="AM26" s="59">
        <f t="shared" si="2"/>
        <v>1.1600000000000001E-2</v>
      </c>
      <c r="AN26" s="59">
        <f t="shared" si="2"/>
        <v>1.1600000000000001E-2</v>
      </c>
      <c r="AO26" s="59">
        <f t="shared" si="2"/>
        <v>1.1600000000000001E-2</v>
      </c>
      <c r="AP26" s="59">
        <f t="shared" si="2"/>
        <v>1.1600000000000001E-2</v>
      </c>
      <c r="AQ26" s="59">
        <f t="shared" si="2"/>
        <v>1.1600000000000001E-2</v>
      </c>
      <c r="AR26" s="59">
        <f t="shared" si="2"/>
        <v>1.1600000000000001E-2</v>
      </c>
      <c r="AS26" s="59">
        <f t="shared" si="2"/>
        <v>1.1600000000000001E-2</v>
      </c>
      <c r="AT26" s="59">
        <f t="shared" si="2"/>
        <v>1.1600000000000001E-2</v>
      </c>
      <c r="AU26" s="59">
        <f t="shared" si="2"/>
        <v>1.1600000000000001E-2</v>
      </c>
      <c r="AV26" s="59">
        <f t="shared" si="2"/>
        <v>1.1600000000000001E-2</v>
      </c>
      <c r="AW26" s="59">
        <f t="shared" si="2"/>
        <v>1.1600000000000001E-2</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-5.80471550750346E-2</v>
      </c>
      <c r="F28" s="34">
        <f t="shared" ref="F28:AW28" si="3">F26*F27</f>
        <v>9.2942583383085076E-3</v>
      </c>
      <c r="G28" s="34">
        <f t="shared" si="3"/>
        <v>9.3114845987390307E-3</v>
      </c>
      <c r="H28" s="34">
        <f t="shared" si="3"/>
        <v>9.2928119798723844E-3</v>
      </c>
      <c r="I28" s="34">
        <f t="shared" si="3"/>
        <v>9.2792008846783302E-3</v>
      </c>
      <c r="J28" s="34">
        <f t="shared" si="3"/>
        <v>9.2704244459018183E-3</v>
      </c>
      <c r="K28" s="34">
        <f t="shared" si="3"/>
        <v>9.2623703961245366E-3</v>
      </c>
      <c r="L28" s="34">
        <f t="shared" si="3"/>
        <v>9.2473478735393549E-3</v>
      </c>
      <c r="M28" s="34">
        <f t="shared" si="3"/>
        <v>9.2800000000000018E-3</v>
      </c>
      <c r="N28" s="34">
        <f t="shared" si="3"/>
        <v>9.2800000000000018E-3</v>
      </c>
      <c r="O28" s="34">
        <f t="shared" si="3"/>
        <v>9.2800000000000018E-3</v>
      </c>
      <c r="P28" s="34">
        <f t="shared" si="3"/>
        <v>9.2800000000000018E-3</v>
      </c>
      <c r="Q28" s="34">
        <f t="shared" si="3"/>
        <v>9.2800000000000018E-3</v>
      </c>
      <c r="R28" s="34">
        <f t="shared" si="3"/>
        <v>9.2800000000000018E-3</v>
      </c>
      <c r="S28" s="34">
        <f t="shared" si="3"/>
        <v>9.2800000000000018E-3</v>
      </c>
      <c r="T28" s="34">
        <f t="shared" si="3"/>
        <v>9.2800000000000018E-3</v>
      </c>
      <c r="U28" s="34">
        <f t="shared" si="3"/>
        <v>9.2800000000000018E-3</v>
      </c>
      <c r="V28" s="34">
        <f t="shared" si="3"/>
        <v>9.2800000000000018E-3</v>
      </c>
      <c r="W28" s="34">
        <f t="shared" si="3"/>
        <v>9.2800000000000018E-3</v>
      </c>
      <c r="X28" s="34">
        <f t="shared" si="3"/>
        <v>9.2800000000000018E-3</v>
      </c>
      <c r="Y28" s="34">
        <f t="shared" si="3"/>
        <v>9.2800000000000018E-3</v>
      </c>
      <c r="Z28" s="34">
        <f t="shared" si="3"/>
        <v>9.2800000000000018E-3</v>
      </c>
      <c r="AA28" s="34">
        <f t="shared" si="3"/>
        <v>9.2800000000000018E-3</v>
      </c>
      <c r="AB28" s="34">
        <f t="shared" si="3"/>
        <v>9.2800000000000018E-3</v>
      </c>
      <c r="AC28" s="34">
        <f t="shared" si="3"/>
        <v>9.2800000000000018E-3</v>
      </c>
      <c r="AD28" s="34">
        <f t="shared" si="3"/>
        <v>9.2800000000000018E-3</v>
      </c>
      <c r="AE28" s="34">
        <f t="shared" si="3"/>
        <v>9.2800000000000018E-3</v>
      </c>
      <c r="AF28" s="34">
        <f t="shared" si="3"/>
        <v>9.2800000000000018E-3</v>
      </c>
      <c r="AG28" s="34">
        <f t="shared" si="3"/>
        <v>9.2800000000000018E-3</v>
      </c>
      <c r="AH28" s="34">
        <f t="shared" si="3"/>
        <v>9.2800000000000018E-3</v>
      </c>
      <c r="AI28" s="34">
        <f t="shared" si="3"/>
        <v>9.2800000000000018E-3</v>
      </c>
      <c r="AJ28" s="34">
        <f t="shared" si="3"/>
        <v>9.2800000000000018E-3</v>
      </c>
      <c r="AK28" s="34">
        <f t="shared" si="3"/>
        <v>9.2800000000000018E-3</v>
      </c>
      <c r="AL28" s="34">
        <f t="shared" si="3"/>
        <v>9.2800000000000018E-3</v>
      </c>
      <c r="AM28" s="34">
        <f t="shared" si="3"/>
        <v>9.2800000000000018E-3</v>
      </c>
      <c r="AN28" s="34">
        <f t="shared" si="3"/>
        <v>9.2800000000000018E-3</v>
      </c>
      <c r="AO28" s="34">
        <f t="shared" si="3"/>
        <v>9.2800000000000018E-3</v>
      </c>
      <c r="AP28" s="34">
        <f t="shared" si="3"/>
        <v>9.2800000000000018E-3</v>
      </c>
      <c r="AQ28" s="34">
        <f t="shared" si="3"/>
        <v>9.2800000000000018E-3</v>
      </c>
      <c r="AR28" s="34">
        <f t="shared" si="3"/>
        <v>9.2800000000000018E-3</v>
      </c>
      <c r="AS28" s="34">
        <f t="shared" si="3"/>
        <v>9.2800000000000018E-3</v>
      </c>
      <c r="AT28" s="34">
        <f t="shared" si="3"/>
        <v>9.2800000000000018E-3</v>
      </c>
      <c r="AU28" s="34">
        <f t="shared" si="3"/>
        <v>9.2800000000000018E-3</v>
      </c>
      <c r="AV28" s="34">
        <f t="shared" si="3"/>
        <v>9.2800000000000018E-3</v>
      </c>
      <c r="AW28" s="34">
        <f t="shared" si="3"/>
        <v>9.2800000000000018E-3</v>
      </c>
      <c r="AX28" s="34"/>
      <c r="AY28" s="34"/>
      <c r="AZ28" s="34"/>
      <c r="BA28" s="34"/>
      <c r="BB28" s="34"/>
      <c r="BC28" s="34"/>
      <c r="BD28" s="34"/>
    </row>
    <row r="29" spans="1:56" x14ac:dyDescent="0.3">
      <c r="A29" s="116"/>
      <c r="B29" s="9" t="s">
        <v>92</v>
      </c>
      <c r="C29" s="11" t="s">
        <v>44</v>
      </c>
      <c r="D29" s="9" t="s">
        <v>40</v>
      </c>
      <c r="E29" s="34">
        <f>E26-E28</f>
        <v>-1.4511788768758645E-2</v>
      </c>
      <c r="F29" s="34">
        <f t="shared" ref="F29:AW29" si="4">F26-F28</f>
        <v>2.3235645845771265E-3</v>
      </c>
      <c r="G29" s="34">
        <f t="shared" si="4"/>
        <v>2.3278711496847564E-3</v>
      </c>
      <c r="H29" s="34">
        <f t="shared" si="4"/>
        <v>2.3232029949680957E-3</v>
      </c>
      <c r="I29" s="34">
        <f t="shared" si="4"/>
        <v>2.3198002211695812E-3</v>
      </c>
      <c r="J29" s="34">
        <f t="shared" si="4"/>
        <v>2.3176061114754537E-3</v>
      </c>
      <c r="K29" s="34">
        <f t="shared" si="4"/>
        <v>2.3155925990311337E-3</v>
      </c>
      <c r="L29" s="34">
        <f t="shared" si="4"/>
        <v>2.3118369683848387E-3</v>
      </c>
      <c r="M29" s="34">
        <f t="shared" si="4"/>
        <v>2.3199999999999991E-3</v>
      </c>
      <c r="N29" s="34">
        <f t="shared" si="4"/>
        <v>2.3199999999999991E-3</v>
      </c>
      <c r="O29" s="34">
        <f t="shared" si="4"/>
        <v>2.3199999999999991E-3</v>
      </c>
      <c r="P29" s="34">
        <f t="shared" si="4"/>
        <v>2.3199999999999991E-3</v>
      </c>
      <c r="Q29" s="34">
        <f t="shared" si="4"/>
        <v>2.3199999999999991E-3</v>
      </c>
      <c r="R29" s="34">
        <f t="shared" si="4"/>
        <v>2.3199999999999991E-3</v>
      </c>
      <c r="S29" s="34">
        <f t="shared" si="4"/>
        <v>2.3199999999999991E-3</v>
      </c>
      <c r="T29" s="34">
        <f t="shared" si="4"/>
        <v>2.3199999999999991E-3</v>
      </c>
      <c r="U29" s="34">
        <f t="shared" si="4"/>
        <v>2.3199999999999991E-3</v>
      </c>
      <c r="V29" s="34">
        <f t="shared" si="4"/>
        <v>2.3199999999999991E-3</v>
      </c>
      <c r="W29" s="34">
        <f t="shared" si="4"/>
        <v>2.3199999999999991E-3</v>
      </c>
      <c r="X29" s="34">
        <f t="shared" si="4"/>
        <v>2.3199999999999991E-3</v>
      </c>
      <c r="Y29" s="34">
        <f t="shared" si="4"/>
        <v>2.3199999999999991E-3</v>
      </c>
      <c r="Z29" s="34">
        <f t="shared" si="4"/>
        <v>2.3199999999999991E-3</v>
      </c>
      <c r="AA29" s="34">
        <f t="shared" si="4"/>
        <v>2.3199999999999991E-3</v>
      </c>
      <c r="AB29" s="34">
        <f t="shared" si="4"/>
        <v>2.3199999999999991E-3</v>
      </c>
      <c r="AC29" s="34">
        <f t="shared" si="4"/>
        <v>2.3199999999999991E-3</v>
      </c>
      <c r="AD29" s="34">
        <f t="shared" si="4"/>
        <v>2.3199999999999991E-3</v>
      </c>
      <c r="AE29" s="34">
        <f t="shared" si="4"/>
        <v>2.3199999999999991E-3</v>
      </c>
      <c r="AF29" s="34">
        <f t="shared" si="4"/>
        <v>2.3199999999999991E-3</v>
      </c>
      <c r="AG29" s="34">
        <f t="shared" si="4"/>
        <v>2.3199999999999991E-3</v>
      </c>
      <c r="AH29" s="34">
        <f t="shared" si="4"/>
        <v>2.3199999999999991E-3</v>
      </c>
      <c r="AI29" s="34">
        <f t="shared" si="4"/>
        <v>2.3199999999999991E-3</v>
      </c>
      <c r="AJ29" s="34">
        <f t="shared" si="4"/>
        <v>2.3199999999999991E-3</v>
      </c>
      <c r="AK29" s="34">
        <f t="shared" si="4"/>
        <v>2.3199999999999991E-3</v>
      </c>
      <c r="AL29" s="34">
        <f t="shared" si="4"/>
        <v>2.3199999999999991E-3</v>
      </c>
      <c r="AM29" s="34">
        <f t="shared" si="4"/>
        <v>2.3199999999999991E-3</v>
      </c>
      <c r="AN29" s="34">
        <f t="shared" si="4"/>
        <v>2.3199999999999991E-3</v>
      </c>
      <c r="AO29" s="34">
        <f t="shared" si="4"/>
        <v>2.3199999999999991E-3</v>
      </c>
      <c r="AP29" s="34">
        <f t="shared" si="4"/>
        <v>2.3199999999999991E-3</v>
      </c>
      <c r="AQ29" s="34">
        <f t="shared" si="4"/>
        <v>2.3199999999999991E-3</v>
      </c>
      <c r="AR29" s="34">
        <f t="shared" si="4"/>
        <v>2.3199999999999991E-3</v>
      </c>
      <c r="AS29" s="34">
        <f t="shared" si="4"/>
        <v>2.3199999999999991E-3</v>
      </c>
      <c r="AT29" s="34">
        <f t="shared" si="4"/>
        <v>2.3199999999999991E-3</v>
      </c>
      <c r="AU29" s="34">
        <f t="shared" si="4"/>
        <v>2.3199999999999991E-3</v>
      </c>
      <c r="AV29" s="34">
        <f t="shared" si="4"/>
        <v>2.3199999999999991E-3</v>
      </c>
      <c r="AW29" s="34">
        <f t="shared" si="4"/>
        <v>2.3199999999999991E-3</v>
      </c>
      <c r="AX29" s="34"/>
      <c r="AY29" s="34"/>
      <c r="AZ29" s="34"/>
      <c r="BA29" s="34"/>
      <c r="BB29" s="34"/>
      <c r="BC29" s="34"/>
      <c r="BD29" s="34"/>
    </row>
    <row r="30" spans="1:56" ht="16.5" hidden="1" customHeight="1" outlineLevel="1" x14ac:dyDescent="0.35">
      <c r="A30" s="116"/>
      <c r="B30" s="9" t="s">
        <v>1</v>
      </c>
      <c r="C30" s="11" t="s">
        <v>53</v>
      </c>
      <c r="D30" s="9" t="s">
        <v>40</v>
      </c>
      <c r="F30" s="34">
        <f>$E$28/'Fixed data'!$C$7</f>
        <v>-1.2899367794452132E-3</v>
      </c>
      <c r="G30" s="34">
        <f>$E$28/'Fixed data'!$C$7</f>
        <v>-1.2899367794452132E-3</v>
      </c>
      <c r="H30" s="34">
        <f>$E$28/'Fixed data'!$C$7</f>
        <v>-1.2899367794452132E-3</v>
      </c>
      <c r="I30" s="34">
        <f>$E$28/'Fixed data'!$C$7</f>
        <v>-1.2899367794452132E-3</v>
      </c>
      <c r="J30" s="34">
        <f>$E$28/'Fixed data'!$C$7</f>
        <v>-1.2899367794452132E-3</v>
      </c>
      <c r="K30" s="34">
        <f>$E$28/'Fixed data'!$C$7</f>
        <v>-1.2899367794452132E-3</v>
      </c>
      <c r="L30" s="34">
        <f>$E$28/'Fixed data'!$C$7</f>
        <v>-1.2899367794452132E-3</v>
      </c>
      <c r="M30" s="34">
        <f>$E$28/'Fixed data'!$C$7</f>
        <v>-1.2899367794452132E-3</v>
      </c>
      <c r="N30" s="34">
        <f>$E$28/'Fixed data'!$C$7</f>
        <v>-1.2899367794452132E-3</v>
      </c>
      <c r="O30" s="34">
        <f>$E$28/'Fixed data'!$C$7</f>
        <v>-1.2899367794452132E-3</v>
      </c>
      <c r="P30" s="34">
        <f>$E$28/'Fixed data'!$C$7</f>
        <v>-1.2899367794452132E-3</v>
      </c>
      <c r="Q30" s="34">
        <f>$E$28/'Fixed data'!$C$7</f>
        <v>-1.2899367794452132E-3</v>
      </c>
      <c r="R30" s="34">
        <f>$E$28/'Fixed data'!$C$7</f>
        <v>-1.2899367794452132E-3</v>
      </c>
      <c r="S30" s="34">
        <f>$E$28/'Fixed data'!$C$7</f>
        <v>-1.2899367794452132E-3</v>
      </c>
      <c r="T30" s="34">
        <f>$E$28/'Fixed data'!$C$7</f>
        <v>-1.2899367794452132E-3</v>
      </c>
      <c r="U30" s="34">
        <f>$E$28/'Fixed data'!$C$7</f>
        <v>-1.2899367794452132E-3</v>
      </c>
      <c r="V30" s="34">
        <f>$E$28/'Fixed data'!$C$7</f>
        <v>-1.2899367794452132E-3</v>
      </c>
      <c r="W30" s="34">
        <f>$E$28/'Fixed data'!$C$7</f>
        <v>-1.2899367794452132E-3</v>
      </c>
      <c r="X30" s="34">
        <f>$E$28/'Fixed data'!$C$7</f>
        <v>-1.2899367794452132E-3</v>
      </c>
      <c r="Y30" s="34">
        <f>$E$28/'Fixed data'!$C$7</f>
        <v>-1.2899367794452132E-3</v>
      </c>
      <c r="Z30" s="34">
        <f>$E$28/'Fixed data'!$C$7</f>
        <v>-1.2899367794452132E-3</v>
      </c>
      <c r="AA30" s="34">
        <f>$E$28/'Fixed data'!$C$7</f>
        <v>-1.2899367794452132E-3</v>
      </c>
      <c r="AB30" s="34">
        <f>$E$28/'Fixed data'!$C$7</f>
        <v>-1.2899367794452132E-3</v>
      </c>
      <c r="AC30" s="34">
        <f>$E$28/'Fixed data'!$C$7</f>
        <v>-1.2899367794452132E-3</v>
      </c>
      <c r="AD30" s="34">
        <f>$E$28/'Fixed data'!$C$7</f>
        <v>-1.2899367794452132E-3</v>
      </c>
      <c r="AE30" s="34">
        <f>$E$28/'Fixed data'!$C$7</f>
        <v>-1.2899367794452132E-3</v>
      </c>
      <c r="AF30" s="34">
        <f>$E$28/'Fixed data'!$C$7</f>
        <v>-1.2899367794452132E-3</v>
      </c>
      <c r="AG30" s="34">
        <f>$E$28/'Fixed data'!$C$7</f>
        <v>-1.2899367794452132E-3</v>
      </c>
      <c r="AH30" s="34">
        <f>$E$28/'Fixed data'!$C$7</f>
        <v>-1.2899367794452132E-3</v>
      </c>
      <c r="AI30" s="34">
        <f>$E$28/'Fixed data'!$C$7</f>
        <v>-1.2899367794452132E-3</v>
      </c>
      <c r="AJ30" s="34">
        <f>$E$28/'Fixed data'!$C$7</f>
        <v>-1.2899367794452132E-3</v>
      </c>
      <c r="AK30" s="34">
        <f>$E$28/'Fixed data'!$C$7</f>
        <v>-1.2899367794452132E-3</v>
      </c>
      <c r="AL30" s="34">
        <f>$E$28/'Fixed data'!$C$7</f>
        <v>-1.2899367794452132E-3</v>
      </c>
      <c r="AM30" s="34">
        <f>$E$28/'Fixed data'!$C$7</f>
        <v>-1.2899367794452132E-3</v>
      </c>
      <c r="AN30" s="34">
        <f>$E$28/'Fixed data'!$C$7</f>
        <v>-1.2899367794452132E-3</v>
      </c>
      <c r="AO30" s="34">
        <f>$E$28/'Fixed data'!$C$7</f>
        <v>-1.2899367794452132E-3</v>
      </c>
      <c r="AP30" s="34">
        <f>$E$28/'Fixed data'!$C$7</f>
        <v>-1.2899367794452132E-3</v>
      </c>
      <c r="AQ30" s="34">
        <f>$E$28/'Fixed data'!$C$7</f>
        <v>-1.2899367794452132E-3</v>
      </c>
      <c r="AR30" s="34">
        <f>$E$28/'Fixed data'!$C$7</f>
        <v>-1.2899367794452132E-3</v>
      </c>
      <c r="AS30" s="34">
        <f>$E$28/'Fixed data'!$C$7</f>
        <v>-1.2899367794452132E-3</v>
      </c>
      <c r="AT30" s="34">
        <f>$E$28/'Fixed data'!$C$7</f>
        <v>-1.2899367794452132E-3</v>
      </c>
      <c r="AU30" s="34">
        <f>$E$28/'Fixed data'!$C$7</f>
        <v>-1.2899367794452132E-3</v>
      </c>
      <c r="AV30" s="34">
        <f>$E$28/'Fixed data'!$C$7</f>
        <v>-1.2899367794452132E-3</v>
      </c>
      <c r="AW30" s="34">
        <f>$E$28/'Fixed data'!$C$7</f>
        <v>-1.2899367794452132E-3</v>
      </c>
      <c r="AX30" s="34">
        <f>$E$28/'Fixed data'!$C$7</f>
        <v>-1.2899367794452132E-3</v>
      </c>
      <c r="AY30" s="34"/>
      <c r="AZ30" s="34"/>
      <c r="BA30" s="34"/>
      <c r="BB30" s="34"/>
      <c r="BC30" s="34"/>
      <c r="BD30" s="34"/>
    </row>
    <row r="31" spans="1:56" ht="16.5" hidden="1" customHeight="1" outlineLevel="1" x14ac:dyDescent="0.35">
      <c r="A31" s="116"/>
      <c r="B31" s="9" t="s">
        <v>2</v>
      </c>
      <c r="C31" s="11" t="s">
        <v>54</v>
      </c>
      <c r="D31" s="9" t="s">
        <v>40</v>
      </c>
      <c r="F31" s="34"/>
      <c r="G31" s="34">
        <f>$F$28/'Fixed data'!$C$7</f>
        <v>2.065390741846335E-4</v>
      </c>
      <c r="H31" s="34">
        <f>$F$28/'Fixed data'!$C$7</f>
        <v>2.065390741846335E-4</v>
      </c>
      <c r="I31" s="34">
        <f>$F$28/'Fixed data'!$C$7</f>
        <v>2.065390741846335E-4</v>
      </c>
      <c r="J31" s="34">
        <f>$F$28/'Fixed data'!$C$7</f>
        <v>2.065390741846335E-4</v>
      </c>
      <c r="K31" s="34">
        <f>$F$28/'Fixed data'!$C$7</f>
        <v>2.065390741846335E-4</v>
      </c>
      <c r="L31" s="34">
        <f>$F$28/'Fixed data'!$C$7</f>
        <v>2.065390741846335E-4</v>
      </c>
      <c r="M31" s="34">
        <f>$F$28/'Fixed data'!$C$7</f>
        <v>2.065390741846335E-4</v>
      </c>
      <c r="N31" s="34">
        <f>$F$28/'Fixed data'!$C$7</f>
        <v>2.065390741846335E-4</v>
      </c>
      <c r="O31" s="34">
        <f>$F$28/'Fixed data'!$C$7</f>
        <v>2.065390741846335E-4</v>
      </c>
      <c r="P31" s="34">
        <f>$F$28/'Fixed data'!$C$7</f>
        <v>2.065390741846335E-4</v>
      </c>
      <c r="Q31" s="34">
        <f>$F$28/'Fixed data'!$C$7</f>
        <v>2.065390741846335E-4</v>
      </c>
      <c r="R31" s="34">
        <f>$F$28/'Fixed data'!$C$7</f>
        <v>2.065390741846335E-4</v>
      </c>
      <c r="S31" s="34">
        <f>$F$28/'Fixed data'!$C$7</f>
        <v>2.065390741846335E-4</v>
      </c>
      <c r="T31" s="34">
        <f>$F$28/'Fixed data'!$C$7</f>
        <v>2.065390741846335E-4</v>
      </c>
      <c r="U31" s="34">
        <f>$F$28/'Fixed data'!$C$7</f>
        <v>2.065390741846335E-4</v>
      </c>
      <c r="V31" s="34">
        <f>$F$28/'Fixed data'!$C$7</f>
        <v>2.065390741846335E-4</v>
      </c>
      <c r="W31" s="34">
        <f>$F$28/'Fixed data'!$C$7</f>
        <v>2.065390741846335E-4</v>
      </c>
      <c r="X31" s="34">
        <f>$F$28/'Fixed data'!$C$7</f>
        <v>2.065390741846335E-4</v>
      </c>
      <c r="Y31" s="34">
        <f>$F$28/'Fixed data'!$C$7</f>
        <v>2.065390741846335E-4</v>
      </c>
      <c r="Z31" s="34">
        <f>$F$28/'Fixed data'!$C$7</f>
        <v>2.065390741846335E-4</v>
      </c>
      <c r="AA31" s="34">
        <f>$F$28/'Fixed data'!$C$7</f>
        <v>2.065390741846335E-4</v>
      </c>
      <c r="AB31" s="34">
        <f>$F$28/'Fixed data'!$C$7</f>
        <v>2.065390741846335E-4</v>
      </c>
      <c r="AC31" s="34">
        <f>$F$28/'Fixed data'!$C$7</f>
        <v>2.065390741846335E-4</v>
      </c>
      <c r="AD31" s="34">
        <f>$F$28/'Fixed data'!$C$7</f>
        <v>2.065390741846335E-4</v>
      </c>
      <c r="AE31" s="34">
        <f>$F$28/'Fixed data'!$C$7</f>
        <v>2.065390741846335E-4</v>
      </c>
      <c r="AF31" s="34">
        <f>$F$28/'Fixed data'!$C$7</f>
        <v>2.065390741846335E-4</v>
      </c>
      <c r="AG31" s="34">
        <f>$F$28/'Fixed data'!$C$7</f>
        <v>2.065390741846335E-4</v>
      </c>
      <c r="AH31" s="34">
        <f>$F$28/'Fixed data'!$C$7</f>
        <v>2.065390741846335E-4</v>
      </c>
      <c r="AI31" s="34">
        <f>$F$28/'Fixed data'!$C$7</f>
        <v>2.065390741846335E-4</v>
      </c>
      <c r="AJ31" s="34">
        <f>$F$28/'Fixed data'!$C$7</f>
        <v>2.065390741846335E-4</v>
      </c>
      <c r="AK31" s="34">
        <f>$F$28/'Fixed data'!$C$7</f>
        <v>2.065390741846335E-4</v>
      </c>
      <c r="AL31" s="34">
        <f>$F$28/'Fixed data'!$C$7</f>
        <v>2.065390741846335E-4</v>
      </c>
      <c r="AM31" s="34">
        <f>$F$28/'Fixed data'!$C$7</f>
        <v>2.065390741846335E-4</v>
      </c>
      <c r="AN31" s="34">
        <f>$F$28/'Fixed data'!$C$7</f>
        <v>2.065390741846335E-4</v>
      </c>
      <c r="AO31" s="34">
        <f>$F$28/'Fixed data'!$C$7</f>
        <v>2.065390741846335E-4</v>
      </c>
      <c r="AP31" s="34">
        <f>$F$28/'Fixed data'!$C$7</f>
        <v>2.065390741846335E-4</v>
      </c>
      <c r="AQ31" s="34">
        <f>$F$28/'Fixed data'!$C$7</f>
        <v>2.065390741846335E-4</v>
      </c>
      <c r="AR31" s="34">
        <f>$F$28/'Fixed data'!$C$7</f>
        <v>2.065390741846335E-4</v>
      </c>
      <c r="AS31" s="34">
        <f>$F$28/'Fixed data'!$C$7</f>
        <v>2.065390741846335E-4</v>
      </c>
      <c r="AT31" s="34">
        <f>$F$28/'Fixed data'!$C$7</f>
        <v>2.065390741846335E-4</v>
      </c>
      <c r="AU31" s="34">
        <f>$F$28/'Fixed data'!$C$7</f>
        <v>2.065390741846335E-4</v>
      </c>
      <c r="AV31" s="34">
        <f>$F$28/'Fixed data'!$C$7</f>
        <v>2.065390741846335E-4</v>
      </c>
      <c r="AW31" s="34">
        <f>$F$28/'Fixed data'!$C$7</f>
        <v>2.065390741846335E-4</v>
      </c>
      <c r="AX31" s="34">
        <f>$F$28/'Fixed data'!$C$7</f>
        <v>2.065390741846335E-4</v>
      </c>
      <c r="AY31" s="34">
        <f>$F$28/'Fixed data'!$C$7</f>
        <v>2.065390741846335E-4</v>
      </c>
      <c r="AZ31" s="34"/>
      <c r="BA31" s="34"/>
      <c r="BB31" s="34"/>
      <c r="BC31" s="34"/>
      <c r="BD31" s="34"/>
    </row>
    <row r="32" spans="1:56" ht="16.5" hidden="1" customHeight="1" outlineLevel="1" x14ac:dyDescent="0.35">
      <c r="A32" s="116"/>
      <c r="B32" s="9" t="s">
        <v>3</v>
      </c>
      <c r="C32" s="11" t="s">
        <v>55</v>
      </c>
      <c r="D32" s="9" t="s">
        <v>40</v>
      </c>
      <c r="F32" s="34"/>
      <c r="G32" s="34"/>
      <c r="H32" s="34">
        <f>$G$28/'Fixed data'!$C$7</f>
        <v>2.0692187997197847E-4</v>
      </c>
      <c r="I32" s="34">
        <f>$G$28/'Fixed data'!$C$7</f>
        <v>2.0692187997197847E-4</v>
      </c>
      <c r="J32" s="34">
        <f>$G$28/'Fixed data'!$C$7</f>
        <v>2.0692187997197847E-4</v>
      </c>
      <c r="K32" s="34">
        <f>$G$28/'Fixed data'!$C$7</f>
        <v>2.0692187997197847E-4</v>
      </c>
      <c r="L32" s="34">
        <f>$G$28/'Fixed data'!$C$7</f>
        <v>2.0692187997197847E-4</v>
      </c>
      <c r="M32" s="34">
        <f>$G$28/'Fixed data'!$C$7</f>
        <v>2.0692187997197847E-4</v>
      </c>
      <c r="N32" s="34">
        <f>$G$28/'Fixed data'!$C$7</f>
        <v>2.0692187997197847E-4</v>
      </c>
      <c r="O32" s="34">
        <f>$G$28/'Fixed data'!$C$7</f>
        <v>2.0692187997197847E-4</v>
      </c>
      <c r="P32" s="34">
        <f>$G$28/'Fixed data'!$C$7</f>
        <v>2.0692187997197847E-4</v>
      </c>
      <c r="Q32" s="34">
        <f>$G$28/'Fixed data'!$C$7</f>
        <v>2.0692187997197847E-4</v>
      </c>
      <c r="R32" s="34">
        <f>$G$28/'Fixed data'!$C$7</f>
        <v>2.0692187997197847E-4</v>
      </c>
      <c r="S32" s="34">
        <f>$G$28/'Fixed data'!$C$7</f>
        <v>2.0692187997197847E-4</v>
      </c>
      <c r="T32" s="34">
        <f>$G$28/'Fixed data'!$C$7</f>
        <v>2.0692187997197847E-4</v>
      </c>
      <c r="U32" s="34">
        <f>$G$28/'Fixed data'!$C$7</f>
        <v>2.0692187997197847E-4</v>
      </c>
      <c r="V32" s="34">
        <f>$G$28/'Fixed data'!$C$7</f>
        <v>2.0692187997197847E-4</v>
      </c>
      <c r="W32" s="34">
        <f>$G$28/'Fixed data'!$C$7</f>
        <v>2.0692187997197847E-4</v>
      </c>
      <c r="X32" s="34">
        <f>$G$28/'Fixed data'!$C$7</f>
        <v>2.0692187997197847E-4</v>
      </c>
      <c r="Y32" s="34">
        <f>$G$28/'Fixed data'!$C$7</f>
        <v>2.0692187997197847E-4</v>
      </c>
      <c r="Z32" s="34">
        <f>$G$28/'Fixed data'!$C$7</f>
        <v>2.0692187997197847E-4</v>
      </c>
      <c r="AA32" s="34">
        <f>$G$28/'Fixed data'!$C$7</f>
        <v>2.0692187997197847E-4</v>
      </c>
      <c r="AB32" s="34">
        <f>$G$28/'Fixed data'!$C$7</f>
        <v>2.0692187997197847E-4</v>
      </c>
      <c r="AC32" s="34">
        <f>$G$28/'Fixed data'!$C$7</f>
        <v>2.0692187997197847E-4</v>
      </c>
      <c r="AD32" s="34">
        <f>$G$28/'Fixed data'!$C$7</f>
        <v>2.0692187997197847E-4</v>
      </c>
      <c r="AE32" s="34">
        <f>$G$28/'Fixed data'!$C$7</f>
        <v>2.0692187997197847E-4</v>
      </c>
      <c r="AF32" s="34">
        <f>$G$28/'Fixed data'!$C$7</f>
        <v>2.0692187997197847E-4</v>
      </c>
      <c r="AG32" s="34">
        <f>$G$28/'Fixed data'!$C$7</f>
        <v>2.0692187997197847E-4</v>
      </c>
      <c r="AH32" s="34">
        <f>$G$28/'Fixed data'!$C$7</f>
        <v>2.0692187997197847E-4</v>
      </c>
      <c r="AI32" s="34">
        <f>$G$28/'Fixed data'!$C$7</f>
        <v>2.0692187997197847E-4</v>
      </c>
      <c r="AJ32" s="34">
        <f>$G$28/'Fixed data'!$C$7</f>
        <v>2.0692187997197847E-4</v>
      </c>
      <c r="AK32" s="34">
        <f>$G$28/'Fixed data'!$C$7</f>
        <v>2.0692187997197847E-4</v>
      </c>
      <c r="AL32" s="34">
        <f>$G$28/'Fixed data'!$C$7</f>
        <v>2.0692187997197847E-4</v>
      </c>
      <c r="AM32" s="34">
        <f>$G$28/'Fixed data'!$C$7</f>
        <v>2.0692187997197847E-4</v>
      </c>
      <c r="AN32" s="34">
        <f>$G$28/'Fixed data'!$C$7</f>
        <v>2.0692187997197847E-4</v>
      </c>
      <c r="AO32" s="34">
        <f>$G$28/'Fixed data'!$C$7</f>
        <v>2.0692187997197847E-4</v>
      </c>
      <c r="AP32" s="34">
        <f>$G$28/'Fixed data'!$C$7</f>
        <v>2.0692187997197847E-4</v>
      </c>
      <c r="AQ32" s="34">
        <f>$G$28/'Fixed data'!$C$7</f>
        <v>2.0692187997197847E-4</v>
      </c>
      <c r="AR32" s="34">
        <f>$G$28/'Fixed data'!$C$7</f>
        <v>2.0692187997197847E-4</v>
      </c>
      <c r="AS32" s="34">
        <f>$G$28/'Fixed data'!$C$7</f>
        <v>2.0692187997197847E-4</v>
      </c>
      <c r="AT32" s="34">
        <f>$G$28/'Fixed data'!$C$7</f>
        <v>2.0692187997197847E-4</v>
      </c>
      <c r="AU32" s="34">
        <f>$G$28/'Fixed data'!$C$7</f>
        <v>2.0692187997197847E-4</v>
      </c>
      <c r="AV32" s="34">
        <f>$G$28/'Fixed data'!$C$7</f>
        <v>2.0692187997197847E-4</v>
      </c>
      <c r="AW32" s="34">
        <f>$G$28/'Fixed data'!$C$7</f>
        <v>2.0692187997197847E-4</v>
      </c>
      <c r="AX32" s="34">
        <f>$G$28/'Fixed data'!$C$7</f>
        <v>2.0692187997197847E-4</v>
      </c>
      <c r="AY32" s="34">
        <f>$G$28/'Fixed data'!$C$7</f>
        <v>2.0692187997197847E-4</v>
      </c>
      <c r="AZ32" s="34">
        <f>$G$28/'Fixed data'!$C$7</f>
        <v>2.0692187997197847E-4</v>
      </c>
      <c r="BA32" s="34"/>
      <c r="BB32" s="34"/>
      <c r="BC32" s="34"/>
      <c r="BD32" s="34"/>
    </row>
    <row r="33" spans="1:57" ht="16.5" hidden="1" customHeight="1" outlineLevel="1" x14ac:dyDescent="0.35">
      <c r="A33" s="116"/>
      <c r="B33" s="9" t="s">
        <v>4</v>
      </c>
      <c r="C33" s="11" t="s">
        <v>56</v>
      </c>
      <c r="D33" s="9" t="s">
        <v>40</v>
      </c>
      <c r="F33" s="34"/>
      <c r="G33" s="34"/>
      <c r="H33" s="34"/>
      <c r="I33" s="34">
        <f>$H$28/'Fixed data'!$C$7</f>
        <v>2.0650693288605298E-4</v>
      </c>
      <c r="J33" s="34">
        <f>$H$28/'Fixed data'!$C$7</f>
        <v>2.0650693288605298E-4</v>
      </c>
      <c r="K33" s="34">
        <f>$H$28/'Fixed data'!$C$7</f>
        <v>2.0650693288605298E-4</v>
      </c>
      <c r="L33" s="34">
        <f>$H$28/'Fixed data'!$C$7</f>
        <v>2.0650693288605298E-4</v>
      </c>
      <c r="M33" s="34">
        <f>$H$28/'Fixed data'!$C$7</f>
        <v>2.0650693288605298E-4</v>
      </c>
      <c r="N33" s="34">
        <f>$H$28/'Fixed data'!$C$7</f>
        <v>2.0650693288605298E-4</v>
      </c>
      <c r="O33" s="34">
        <f>$H$28/'Fixed data'!$C$7</f>
        <v>2.0650693288605298E-4</v>
      </c>
      <c r="P33" s="34">
        <f>$H$28/'Fixed data'!$C$7</f>
        <v>2.0650693288605298E-4</v>
      </c>
      <c r="Q33" s="34">
        <f>$H$28/'Fixed data'!$C$7</f>
        <v>2.0650693288605298E-4</v>
      </c>
      <c r="R33" s="34">
        <f>$H$28/'Fixed data'!$C$7</f>
        <v>2.0650693288605298E-4</v>
      </c>
      <c r="S33" s="34">
        <f>$H$28/'Fixed data'!$C$7</f>
        <v>2.0650693288605298E-4</v>
      </c>
      <c r="T33" s="34">
        <f>$H$28/'Fixed data'!$C$7</f>
        <v>2.0650693288605298E-4</v>
      </c>
      <c r="U33" s="34">
        <f>$H$28/'Fixed data'!$C$7</f>
        <v>2.0650693288605298E-4</v>
      </c>
      <c r="V33" s="34">
        <f>$H$28/'Fixed data'!$C$7</f>
        <v>2.0650693288605298E-4</v>
      </c>
      <c r="W33" s="34">
        <f>$H$28/'Fixed data'!$C$7</f>
        <v>2.0650693288605298E-4</v>
      </c>
      <c r="X33" s="34">
        <f>$H$28/'Fixed data'!$C$7</f>
        <v>2.0650693288605298E-4</v>
      </c>
      <c r="Y33" s="34">
        <f>$H$28/'Fixed data'!$C$7</f>
        <v>2.0650693288605298E-4</v>
      </c>
      <c r="Z33" s="34">
        <f>$H$28/'Fixed data'!$C$7</f>
        <v>2.0650693288605298E-4</v>
      </c>
      <c r="AA33" s="34">
        <f>$H$28/'Fixed data'!$C$7</f>
        <v>2.0650693288605298E-4</v>
      </c>
      <c r="AB33" s="34">
        <f>$H$28/'Fixed data'!$C$7</f>
        <v>2.0650693288605298E-4</v>
      </c>
      <c r="AC33" s="34">
        <f>$H$28/'Fixed data'!$C$7</f>
        <v>2.0650693288605298E-4</v>
      </c>
      <c r="AD33" s="34">
        <f>$H$28/'Fixed data'!$C$7</f>
        <v>2.0650693288605298E-4</v>
      </c>
      <c r="AE33" s="34">
        <f>$H$28/'Fixed data'!$C$7</f>
        <v>2.0650693288605298E-4</v>
      </c>
      <c r="AF33" s="34">
        <f>$H$28/'Fixed data'!$C$7</f>
        <v>2.0650693288605298E-4</v>
      </c>
      <c r="AG33" s="34">
        <f>$H$28/'Fixed data'!$C$7</f>
        <v>2.0650693288605298E-4</v>
      </c>
      <c r="AH33" s="34">
        <f>$H$28/'Fixed data'!$C$7</f>
        <v>2.0650693288605298E-4</v>
      </c>
      <c r="AI33" s="34">
        <f>$H$28/'Fixed data'!$C$7</f>
        <v>2.0650693288605298E-4</v>
      </c>
      <c r="AJ33" s="34">
        <f>$H$28/'Fixed data'!$C$7</f>
        <v>2.0650693288605298E-4</v>
      </c>
      <c r="AK33" s="34">
        <f>$H$28/'Fixed data'!$C$7</f>
        <v>2.0650693288605298E-4</v>
      </c>
      <c r="AL33" s="34">
        <f>$H$28/'Fixed data'!$C$7</f>
        <v>2.0650693288605298E-4</v>
      </c>
      <c r="AM33" s="34">
        <f>$H$28/'Fixed data'!$C$7</f>
        <v>2.0650693288605298E-4</v>
      </c>
      <c r="AN33" s="34">
        <f>$H$28/'Fixed data'!$C$7</f>
        <v>2.0650693288605298E-4</v>
      </c>
      <c r="AO33" s="34">
        <f>$H$28/'Fixed data'!$C$7</f>
        <v>2.0650693288605298E-4</v>
      </c>
      <c r="AP33" s="34">
        <f>$H$28/'Fixed data'!$C$7</f>
        <v>2.0650693288605298E-4</v>
      </c>
      <c r="AQ33" s="34">
        <f>$H$28/'Fixed data'!$C$7</f>
        <v>2.0650693288605298E-4</v>
      </c>
      <c r="AR33" s="34">
        <f>$H$28/'Fixed data'!$C$7</f>
        <v>2.0650693288605298E-4</v>
      </c>
      <c r="AS33" s="34">
        <f>$H$28/'Fixed data'!$C$7</f>
        <v>2.0650693288605298E-4</v>
      </c>
      <c r="AT33" s="34">
        <f>$H$28/'Fixed data'!$C$7</f>
        <v>2.0650693288605298E-4</v>
      </c>
      <c r="AU33" s="34">
        <f>$H$28/'Fixed data'!$C$7</f>
        <v>2.0650693288605298E-4</v>
      </c>
      <c r="AV33" s="34">
        <f>$H$28/'Fixed data'!$C$7</f>
        <v>2.0650693288605298E-4</v>
      </c>
      <c r="AW33" s="34">
        <f>$H$28/'Fixed data'!$C$7</f>
        <v>2.0650693288605298E-4</v>
      </c>
      <c r="AX33" s="34">
        <f>$H$28/'Fixed data'!$C$7</f>
        <v>2.0650693288605298E-4</v>
      </c>
      <c r="AY33" s="34">
        <f>$H$28/'Fixed data'!$C$7</f>
        <v>2.0650693288605298E-4</v>
      </c>
      <c r="AZ33" s="34">
        <f>$H$28/'Fixed data'!$C$7</f>
        <v>2.0650693288605298E-4</v>
      </c>
      <c r="BA33" s="34">
        <f>$H$28/'Fixed data'!$C$7</f>
        <v>2.0650693288605298E-4</v>
      </c>
      <c r="BB33" s="34"/>
      <c r="BC33" s="34"/>
      <c r="BD33" s="34"/>
    </row>
    <row r="34" spans="1:57" ht="16.5" hidden="1" customHeight="1" outlineLevel="1" x14ac:dyDescent="0.35">
      <c r="A34" s="116"/>
      <c r="B34" s="9" t="s">
        <v>5</v>
      </c>
      <c r="C34" s="11" t="s">
        <v>57</v>
      </c>
      <c r="D34" s="9" t="s">
        <v>40</v>
      </c>
      <c r="F34" s="34"/>
      <c r="G34" s="34"/>
      <c r="H34" s="34"/>
      <c r="I34" s="34"/>
      <c r="J34" s="34">
        <f>$I$28/'Fixed data'!$C$7</f>
        <v>2.062044641039629E-4</v>
      </c>
      <c r="K34" s="34">
        <f>$I$28/'Fixed data'!$C$7</f>
        <v>2.062044641039629E-4</v>
      </c>
      <c r="L34" s="34">
        <f>$I$28/'Fixed data'!$C$7</f>
        <v>2.062044641039629E-4</v>
      </c>
      <c r="M34" s="34">
        <f>$I$28/'Fixed data'!$C$7</f>
        <v>2.062044641039629E-4</v>
      </c>
      <c r="N34" s="34">
        <f>$I$28/'Fixed data'!$C$7</f>
        <v>2.062044641039629E-4</v>
      </c>
      <c r="O34" s="34">
        <f>$I$28/'Fixed data'!$C$7</f>
        <v>2.062044641039629E-4</v>
      </c>
      <c r="P34" s="34">
        <f>$I$28/'Fixed data'!$C$7</f>
        <v>2.062044641039629E-4</v>
      </c>
      <c r="Q34" s="34">
        <f>$I$28/'Fixed data'!$C$7</f>
        <v>2.062044641039629E-4</v>
      </c>
      <c r="R34" s="34">
        <f>$I$28/'Fixed data'!$C$7</f>
        <v>2.062044641039629E-4</v>
      </c>
      <c r="S34" s="34">
        <f>$I$28/'Fixed data'!$C$7</f>
        <v>2.062044641039629E-4</v>
      </c>
      <c r="T34" s="34">
        <f>$I$28/'Fixed data'!$C$7</f>
        <v>2.062044641039629E-4</v>
      </c>
      <c r="U34" s="34">
        <f>$I$28/'Fixed data'!$C$7</f>
        <v>2.062044641039629E-4</v>
      </c>
      <c r="V34" s="34">
        <f>$I$28/'Fixed data'!$C$7</f>
        <v>2.062044641039629E-4</v>
      </c>
      <c r="W34" s="34">
        <f>$I$28/'Fixed data'!$C$7</f>
        <v>2.062044641039629E-4</v>
      </c>
      <c r="X34" s="34">
        <f>$I$28/'Fixed data'!$C$7</f>
        <v>2.062044641039629E-4</v>
      </c>
      <c r="Y34" s="34">
        <f>$I$28/'Fixed data'!$C$7</f>
        <v>2.062044641039629E-4</v>
      </c>
      <c r="Z34" s="34">
        <f>$I$28/'Fixed data'!$C$7</f>
        <v>2.062044641039629E-4</v>
      </c>
      <c r="AA34" s="34">
        <f>$I$28/'Fixed data'!$C$7</f>
        <v>2.062044641039629E-4</v>
      </c>
      <c r="AB34" s="34">
        <f>$I$28/'Fixed data'!$C$7</f>
        <v>2.062044641039629E-4</v>
      </c>
      <c r="AC34" s="34">
        <f>$I$28/'Fixed data'!$C$7</f>
        <v>2.062044641039629E-4</v>
      </c>
      <c r="AD34" s="34">
        <f>$I$28/'Fixed data'!$C$7</f>
        <v>2.062044641039629E-4</v>
      </c>
      <c r="AE34" s="34">
        <f>$I$28/'Fixed data'!$C$7</f>
        <v>2.062044641039629E-4</v>
      </c>
      <c r="AF34" s="34">
        <f>$I$28/'Fixed data'!$C$7</f>
        <v>2.062044641039629E-4</v>
      </c>
      <c r="AG34" s="34">
        <f>$I$28/'Fixed data'!$C$7</f>
        <v>2.062044641039629E-4</v>
      </c>
      <c r="AH34" s="34">
        <f>$I$28/'Fixed data'!$C$7</f>
        <v>2.062044641039629E-4</v>
      </c>
      <c r="AI34" s="34">
        <f>$I$28/'Fixed data'!$C$7</f>
        <v>2.062044641039629E-4</v>
      </c>
      <c r="AJ34" s="34">
        <f>$I$28/'Fixed data'!$C$7</f>
        <v>2.062044641039629E-4</v>
      </c>
      <c r="AK34" s="34">
        <f>$I$28/'Fixed data'!$C$7</f>
        <v>2.062044641039629E-4</v>
      </c>
      <c r="AL34" s="34">
        <f>$I$28/'Fixed data'!$C$7</f>
        <v>2.062044641039629E-4</v>
      </c>
      <c r="AM34" s="34">
        <f>$I$28/'Fixed data'!$C$7</f>
        <v>2.062044641039629E-4</v>
      </c>
      <c r="AN34" s="34">
        <f>$I$28/'Fixed data'!$C$7</f>
        <v>2.062044641039629E-4</v>
      </c>
      <c r="AO34" s="34">
        <f>$I$28/'Fixed data'!$C$7</f>
        <v>2.062044641039629E-4</v>
      </c>
      <c r="AP34" s="34">
        <f>$I$28/'Fixed data'!$C$7</f>
        <v>2.062044641039629E-4</v>
      </c>
      <c r="AQ34" s="34">
        <f>$I$28/'Fixed data'!$C$7</f>
        <v>2.062044641039629E-4</v>
      </c>
      <c r="AR34" s="34">
        <f>$I$28/'Fixed data'!$C$7</f>
        <v>2.062044641039629E-4</v>
      </c>
      <c r="AS34" s="34">
        <f>$I$28/'Fixed data'!$C$7</f>
        <v>2.062044641039629E-4</v>
      </c>
      <c r="AT34" s="34">
        <f>$I$28/'Fixed data'!$C$7</f>
        <v>2.062044641039629E-4</v>
      </c>
      <c r="AU34" s="34">
        <f>$I$28/'Fixed data'!$C$7</f>
        <v>2.062044641039629E-4</v>
      </c>
      <c r="AV34" s="34">
        <f>$I$28/'Fixed data'!$C$7</f>
        <v>2.062044641039629E-4</v>
      </c>
      <c r="AW34" s="34">
        <f>$I$28/'Fixed data'!$C$7</f>
        <v>2.062044641039629E-4</v>
      </c>
      <c r="AX34" s="34">
        <f>$I$28/'Fixed data'!$C$7</f>
        <v>2.062044641039629E-4</v>
      </c>
      <c r="AY34" s="34">
        <f>$I$28/'Fixed data'!$C$7</f>
        <v>2.062044641039629E-4</v>
      </c>
      <c r="AZ34" s="34">
        <f>$I$28/'Fixed data'!$C$7</f>
        <v>2.062044641039629E-4</v>
      </c>
      <c r="BA34" s="34">
        <f>$I$28/'Fixed data'!$C$7</f>
        <v>2.062044641039629E-4</v>
      </c>
      <c r="BB34" s="34">
        <f>$I$28/'Fixed data'!$C$7</f>
        <v>2.062044641039629E-4</v>
      </c>
      <c r="BC34" s="34"/>
      <c r="BD34" s="34"/>
    </row>
    <row r="35" spans="1:57" ht="16.5" hidden="1" customHeight="1" outlineLevel="1" x14ac:dyDescent="0.35">
      <c r="A35" s="116"/>
      <c r="B35" s="9" t="s">
        <v>6</v>
      </c>
      <c r="C35" s="11" t="s">
        <v>58</v>
      </c>
      <c r="D35" s="9" t="s">
        <v>40</v>
      </c>
      <c r="F35" s="34"/>
      <c r="G35" s="34"/>
      <c r="H35" s="34"/>
      <c r="I35" s="34"/>
      <c r="J35" s="34"/>
      <c r="K35" s="34">
        <f>$J$28/'Fixed data'!$C$7</f>
        <v>2.0600943213115153E-4</v>
      </c>
      <c r="L35" s="34">
        <f>$J$28/'Fixed data'!$C$7</f>
        <v>2.0600943213115153E-4</v>
      </c>
      <c r="M35" s="34">
        <f>$J$28/'Fixed data'!$C$7</f>
        <v>2.0600943213115153E-4</v>
      </c>
      <c r="N35" s="34">
        <f>$J$28/'Fixed data'!$C$7</f>
        <v>2.0600943213115153E-4</v>
      </c>
      <c r="O35" s="34">
        <f>$J$28/'Fixed data'!$C$7</f>
        <v>2.0600943213115153E-4</v>
      </c>
      <c r="P35" s="34">
        <f>$J$28/'Fixed data'!$C$7</f>
        <v>2.0600943213115153E-4</v>
      </c>
      <c r="Q35" s="34">
        <f>$J$28/'Fixed data'!$C$7</f>
        <v>2.0600943213115153E-4</v>
      </c>
      <c r="R35" s="34">
        <f>$J$28/'Fixed data'!$C$7</f>
        <v>2.0600943213115153E-4</v>
      </c>
      <c r="S35" s="34">
        <f>$J$28/'Fixed data'!$C$7</f>
        <v>2.0600943213115153E-4</v>
      </c>
      <c r="T35" s="34">
        <f>$J$28/'Fixed data'!$C$7</f>
        <v>2.0600943213115153E-4</v>
      </c>
      <c r="U35" s="34">
        <f>$J$28/'Fixed data'!$C$7</f>
        <v>2.0600943213115153E-4</v>
      </c>
      <c r="V35" s="34">
        <f>$J$28/'Fixed data'!$C$7</f>
        <v>2.0600943213115153E-4</v>
      </c>
      <c r="W35" s="34">
        <f>$J$28/'Fixed data'!$C$7</f>
        <v>2.0600943213115153E-4</v>
      </c>
      <c r="X35" s="34">
        <f>$J$28/'Fixed data'!$C$7</f>
        <v>2.0600943213115153E-4</v>
      </c>
      <c r="Y35" s="34">
        <f>$J$28/'Fixed data'!$C$7</f>
        <v>2.0600943213115153E-4</v>
      </c>
      <c r="Z35" s="34">
        <f>$J$28/'Fixed data'!$C$7</f>
        <v>2.0600943213115153E-4</v>
      </c>
      <c r="AA35" s="34">
        <f>$J$28/'Fixed data'!$C$7</f>
        <v>2.0600943213115153E-4</v>
      </c>
      <c r="AB35" s="34">
        <f>$J$28/'Fixed data'!$C$7</f>
        <v>2.0600943213115153E-4</v>
      </c>
      <c r="AC35" s="34">
        <f>$J$28/'Fixed data'!$C$7</f>
        <v>2.0600943213115153E-4</v>
      </c>
      <c r="AD35" s="34">
        <f>$J$28/'Fixed data'!$C$7</f>
        <v>2.0600943213115153E-4</v>
      </c>
      <c r="AE35" s="34">
        <f>$J$28/'Fixed data'!$C$7</f>
        <v>2.0600943213115153E-4</v>
      </c>
      <c r="AF35" s="34">
        <f>$J$28/'Fixed data'!$C$7</f>
        <v>2.0600943213115153E-4</v>
      </c>
      <c r="AG35" s="34">
        <f>$J$28/'Fixed data'!$C$7</f>
        <v>2.0600943213115153E-4</v>
      </c>
      <c r="AH35" s="34">
        <f>$J$28/'Fixed data'!$C$7</f>
        <v>2.0600943213115153E-4</v>
      </c>
      <c r="AI35" s="34">
        <f>$J$28/'Fixed data'!$C$7</f>
        <v>2.0600943213115153E-4</v>
      </c>
      <c r="AJ35" s="34">
        <f>$J$28/'Fixed data'!$C$7</f>
        <v>2.0600943213115153E-4</v>
      </c>
      <c r="AK35" s="34">
        <f>$J$28/'Fixed data'!$C$7</f>
        <v>2.0600943213115153E-4</v>
      </c>
      <c r="AL35" s="34">
        <f>$J$28/'Fixed data'!$C$7</f>
        <v>2.0600943213115153E-4</v>
      </c>
      <c r="AM35" s="34">
        <f>$J$28/'Fixed data'!$C$7</f>
        <v>2.0600943213115153E-4</v>
      </c>
      <c r="AN35" s="34">
        <f>$J$28/'Fixed data'!$C$7</f>
        <v>2.0600943213115153E-4</v>
      </c>
      <c r="AO35" s="34">
        <f>$J$28/'Fixed data'!$C$7</f>
        <v>2.0600943213115153E-4</v>
      </c>
      <c r="AP35" s="34">
        <f>$J$28/'Fixed data'!$C$7</f>
        <v>2.0600943213115153E-4</v>
      </c>
      <c r="AQ35" s="34">
        <f>$J$28/'Fixed data'!$C$7</f>
        <v>2.0600943213115153E-4</v>
      </c>
      <c r="AR35" s="34">
        <f>$J$28/'Fixed data'!$C$7</f>
        <v>2.0600943213115153E-4</v>
      </c>
      <c r="AS35" s="34">
        <f>$J$28/'Fixed data'!$C$7</f>
        <v>2.0600943213115153E-4</v>
      </c>
      <c r="AT35" s="34">
        <f>$J$28/'Fixed data'!$C$7</f>
        <v>2.0600943213115153E-4</v>
      </c>
      <c r="AU35" s="34">
        <f>$J$28/'Fixed data'!$C$7</f>
        <v>2.0600943213115153E-4</v>
      </c>
      <c r="AV35" s="34">
        <f>$J$28/'Fixed data'!$C$7</f>
        <v>2.0600943213115153E-4</v>
      </c>
      <c r="AW35" s="34">
        <f>$J$28/'Fixed data'!$C$7</f>
        <v>2.0600943213115153E-4</v>
      </c>
      <c r="AX35" s="34">
        <f>$J$28/'Fixed data'!$C$7</f>
        <v>2.0600943213115153E-4</v>
      </c>
      <c r="AY35" s="34">
        <f>$J$28/'Fixed data'!$C$7</f>
        <v>2.0600943213115153E-4</v>
      </c>
      <c r="AZ35" s="34">
        <f>$J$28/'Fixed data'!$C$7</f>
        <v>2.0600943213115153E-4</v>
      </c>
      <c r="BA35" s="34">
        <f>$J$28/'Fixed data'!$C$7</f>
        <v>2.0600943213115153E-4</v>
      </c>
      <c r="BB35" s="34">
        <f>$J$28/'Fixed data'!$C$7</f>
        <v>2.0600943213115153E-4</v>
      </c>
      <c r="BC35" s="34">
        <f>$J$28/'Fixed data'!$C$7</f>
        <v>2.0600943213115153E-4</v>
      </c>
      <c r="BD35" s="34"/>
    </row>
    <row r="36" spans="1:57" ht="16.5" hidden="1" customHeight="1" outlineLevel="1" x14ac:dyDescent="0.35">
      <c r="A36" s="116"/>
      <c r="B36" s="9" t="s">
        <v>32</v>
      </c>
      <c r="C36" s="11" t="s">
        <v>59</v>
      </c>
      <c r="D36" s="9" t="s">
        <v>40</v>
      </c>
      <c r="F36" s="34"/>
      <c r="G36" s="34"/>
      <c r="H36" s="34"/>
      <c r="I36" s="34"/>
      <c r="J36" s="34"/>
      <c r="K36" s="34"/>
      <c r="L36" s="34">
        <f>$K$28/'Fixed data'!$C$7</f>
        <v>2.0583045324721192E-4</v>
      </c>
      <c r="M36" s="34">
        <f>$K$28/'Fixed data'!$C$7</f>
        <v>2.0583045324721192E-4</v>
      </c>
      <c r="N36" s="34">
        <f>$K$28/'Fixed data'!$C$7</f>
        <v>2.0583045324721192E-4</v>
      </c>
      <c r="O36" s="34">
        <f>$K$28/'Fixed data'!$C$7</f>
        <v>2.0583045324721192E-4</v>
      </c>
      <c r="P36" s="34">
        <f>$K$28/'Fixed data'!$C$7</f>
        <v>2.0583045324721192E-4</v>
      </c>
      <c r="Q36" s="34">
        <f>$K$28/'Fixed data'!$C$7</f>
        <v>2.0583045324721192E-4</v>
      </c>
      <c r="R36" s="34">
        <f>$K$28/'Fixed data'!$C$7</f>
        <v>2.0583045324721192E-4</v>
      </c>
      <c r="S36" s="34">
        <f>$K$28/'Fixed data'!$C$7</f>
        <v>2.0583045324721192E-4</v>
      </c>
      <c r="T36" s="34">
        <f>$K$28/'Fixed data'!$C$7</f>
        <v>2.0583045324721192E-4</v>
      </c>
      <c r="U36" s="34">
        <f>$K$28/'Fixed data'!$C$7</f>
        <v>2.0583045324721192E-4</v>
      </c>
      <c r="V36" s="34">
        <f>$K$28/'Fixed data'!$C$7</f>
        <v>2.0583045324721192E-4</v>
      </c>
      <c r="W36" s="34">
        <f>$K$28/'Fixed data'!$C$7</f>
        <v>2.0583045324721192E-4</v>
      </c>
      <c r="X36" s="34">
        <f>$K$28/'Fixed data'!$C$7</f>
        <v>2.0583045324721192E-4</v>
      </c>
      <c r="Y36" s="34">
        <f>$K$28/'Fixed data'!$C$7</f>
        <v>2.0583045324721192E-4</v>
      </c>
      <c r="Z36" s="34">
        <f>$K$28/'Fixed data'!$C$7</f>
        <v>2.0583045324721192E-4</v>
      </c>
      <c r="AA36" s="34">
        <f>$K$28/'Fixed data'!$C$7</f>
        <v>2.0583045324721192E-4</v>
      </c>
      <c r="AB36" s="34">
        <f>$K$28/'Fixed data'!$C$7</f>
        <v>2.0583045324721192E-4</v>
      </c>
      <c r="AC36" s="34">
        <f>$K$28/'Fixed data'!$C$7</f>
        <v>2.0583045324721192E-4</v>
      </c>
      <c r="AD36" s="34">
        <f>$K$28/'Fixed data'!$C$7</f>
        <v>2.0583045324721192E-4</v>
      </c>
      <c r="AE36" s="34">
        <f>$K$28/'Fixed data'!$C$7</f>
        <v>2.0583045324721192E-4</v>
      </c>
      <c r="AF36" s="34">
        <f>$K$28/'Fixed data'!$C$7</f>
        <v>2.0583045324721192E-4</v>
      </c>
      <c r="AG36" s="34">
        <f>$K$28/'Fixed data'!$C$7</f>
        <v>2.0583045324721192E-4</v>
      </c>
      <c r="AH36" s="34">
        <f>$K$28/'Fixed data'!$C$7</f>
        <v>2.0583045324721192E-4</v>
      </c>
      <c r="AI36" s="34">
        <f>$K$28/'Fixed data'!$C$7</f>
        <v>2.0583045324721192E-4</v>
      </c>
      <c r="AJ36" s="34">
        <f>$K$28/'Fixed data'!$C$7</f>
        <v>2.0583045324721192E-4</v>
      </c>
      <c r="AK36" s="34">
        <f>$K$28/'Fixed data'!$C$7</f>
        <v>2.0583045324721192E-4</v>
      </c>
      <c r="AL36" s="34">
        <f>$K$28/'Fixed data'!$C$7</f>
        <v>2.0583045324721192E-4</v>
      </c>
      <c r="AM36" s="34">
        <f>$K$28/'Fixed data'!$C$7</f>
        <v>2.0583045324721192E-4</v>
      </c>
      <c r="AN36" s="34">
        <f>$K$28/'Fixed data'!$C$7</f>
        <v>2.0583045324721192E-4</v>
      </c>
      <c r="AO36" s="34">
        <f>$K$28/'Fixed data'!$C$7</f>
        <v>2.0583045324721192E-4</v>
      </c>
      <c r="AP36" s="34">
        <f>$K$28/'Fixed data'!$C$7</f>
        <v>2.0583045324721192E-4</v>
      </c>
      <c r="AQ36" s="34">
        <f>$K$28/'Fixed data'!$C$7</f>
        <v>2.0583045324721192E-4</v>
      </c>
      <c r="AR36" s="34">
        <f>$K$28/'Fixed data'!$C$7</f>
        <v>2.0583045324721192E-4</v>
      </c>
      <c r="AS36" s="34">
        <f>$K$28/'Fixed data'!$C$7</f>
        <v>2.0583045324721192E-4</v>
      </c>
      <c r="AT36" s="34">
        <f>$K$28/'Fixed data'!$C$7</f>
        <v>2.0583045324721192E-4</v>
      </c>
      <c r="AU36" s="34">
        <f>$K$28/'Fixed data'!$C$7</f>
        <v>2.0583045324721192E-4</v>
      </c>
      <c r="AV36" s="34">
        <f>$K$28/'Fixed data'!$C$7</f>
        <v>2.0583045324721192E-4</v>
      </c>
      <c r="AW36" s="34">
        <f>$K$28/'Fixed data'!$C$7</f>
        <v>2.0583045324721192E-4</v>
      </c>
      <c r="AX36" s="34">
        <f>$K$28/'Fixed data'!$C$7</f>
        <v>2.0583045324721192E-4</v>
      </c>
      <c r="AY36" s="34">
        <f>$K$28/'Fixed data'!$C$7</f>
        <v>2.0583045324721192E-4</v>
      </c>
      <c r="AZ36" s="34">
        <f>$K$28/'Fixed data'!$C$7</f>
        <v>2.0583045324721192E-4</v>
      </c>
      <c r="BA36" s="34">
        <f>$K$28/'Fixed data'!$C$7</f>
        <v>2.0583045324721192E-4</v>
      </c>
      <c r="BB36" s="34">
        <f>$K$28/'Fixed data'!$C$7</f>
        <v>2.0583045324721192E-4</v>
      </c>
      <c r="BC36" s="34">
        <f>$K$28/'Fixed data'!$C$7</f>
        <v>2.0583045324721192E-4</v>
      </c>
      <c r="BD36" s="34">
        <f>$K$28/'Fixed data'!$C$7</f>
        <v>2.0583045324721192E-4</v>
      </c>
    </row>
    <row r="37" spans="1:57" ht="16.5" hidden="1" customHeight="1" outlineLevel="1" x14ac:dyDescent="0.35">
      <c r="A37" s="116"/>
      <c r="B37" s="9" t="s">
        <v>33</v>
      </c>
      <c r="C37" s="11" t="s">
        <v>60</v>
      </c>
      <c r="D37" s="9" t="s">
        <v>40</v>
      </c>
      <c r="F37" s="34"/>
      <c r="G37" s="34"/>
      <c r="H37" s="34"/>
      <c r="I37" s="34"/>
      <c r="J37" s="34"/>
      <c r="K37" s="34"/>
      <c r="L37" s="34"/>
      <c r="M37" s="34">
        <f>$L$28/'Fixed data'!$C$7</f>
        <v>2.0549661941198568E-4</v>
      </c>
      <c r="N37" s="34">
        <f>$L$28/'Fixed data'!$C$7</f>
        <v>2.0549661941198568E-4</v>
      </c>
      <c r="O37" s="34">
        <f>$L$28/'Fixed data'!$C$7</f>
        <v>2.0549661941198568E-4</v>
      </c>
      <c r="P37" s="34">
        <f>$L$28/'Fixed data'!$C$7</f>
        <v>2.0549661941198568E-4</v>
      </c>
      <c r="Q37" s="34">
        <f>$L$28/'Fixed data'!$C$7</f>
        <v>2.0549661941198568E-4</v>
      </c>
      <c r="R37" s="34">
        <f>$L$28/'Fixed data'!$C$7</f>
        <v>2.0549661941198568E-4</v>
      </c>
      <c r="S37" s="34">
        <f>$L$28/'Fixed data'!$C$7</f>
        <v>2.0549661941198568E-4</v>
      </c>
      <c r="T37" s="34">
        <f>$L$28/'Fixed data'!$C$7</f>
        <v>2.0549661941198568E-4</v>
      </c>
      <c r="U37" s="34">
        <f>$L$28/'Fixed data'!$C$7</f>
        <v>2.0549661941198568E-4</v>
      </c>
      <c r="V37" s="34">
        <f>$L$28/'Fixed data'!$C$7</f>
        <v>2.0549661941198568E-4</v>
      </c>
      <c r="W37" s="34">
        <f>$L$28/'Fixed data'!$C$7</f>
        <v>2.0549661941198568E-4</v>
      </c>
      <c r="X37" s="34">
        <f>$L$28/'Fixed data'!$C$7</f>
        <v>2.0549661941198568E-4</v>
      </c>
      <c r="Y37" s="34">
        <f>$L$28/'Fixed data'!$C$7</f>
        <v>2.0549661941198568E-4</v>
      </c>
      <c r="Z37" s="34">
        <f>$L$28/'Fixed data'!$C$7</f>
        <v>2.0549661941198568E-4</v>
      </c>
      <c r="AA37" s="34">
        <f>$L$28/'Fixed data'!$C$7</f>
        <v>2.0549661941198568E-4</v>
      </c>
      <c r="AB37" s="34">
        <f>$L$28/'Fixed data'!$C$7</f>
        <v>2.0549661941198568E-4</v>
      </c>
      <c r="AC37" s="34">
        <f>$L$28/'Fixed data'!$C$7</f>
        <v>2.0549661941198568E-4</v>
      </c>
      <c r="AD37" s="34">
        <f>$L$28/'Fixed data'!$C$7</f>
        <v>2.0549661941198568E-4</v>
      </c>
      <c r="AE37" s="34">
        <f>$L$28/'Fixed data'!$C$7</f>
        <v>2.0549661941198568E-4</v>
      </c>
      <c r="AF37" s="34">
        <f>$L$28/'Fixed data'!$C$7</f>
        <v>2.0549661941198568E-4</v>
      </c>
      <c r="AG37" s="34">
        <f>$L$28/'Fixed data'!$C$7</f>
        <v>2.0549661941198568E-4</v>
      </c>
      <c r="AH37" s="34">
        <f>$L$28/'Fixed data'!$C$7</f>
        <v>2.0549661941198568E-4</v>
      </c>
      <c r="AI37" s="34">
        <f>$L$28/'Fixed data'!$C$7</f>
        <v>2.0549661941198568E-4</v>
      </c>
      <c r="AJ37" s="34">
        <f>$L$28/'Fixed data'!$C$7</f>
        <v>2.0549661941198568E-4</v>
      </c>
      <c r="AK37" s="34">
        <f>$L$28/'Fixed data'!$C$7</f>
        <v>2.0549661941198568E-4</v>
      </c>
      <c r="AL37" s="34">
        <f>$L$28/'Fixed data'!$C$7</f>
        <v>2.0549661941198568E-4</v>
      </c>
      <c r="AM37" s="34">
        <f>$L$28/'Fixed data'!$C$7</f>
        <v>2.0549661941198568E-4</v>
      </c>
      <c r="AN37" s="34">
        <f>$L$28/'Fixed data'!$C$7</f>
        <v>2.0549661941198568E-4</v>
      </c>
      <c r="AO37" s="34">
        <f>$L$28/'Fixed data'!$C$7</f>
        <v>2.0549661941198568E-4</v>
      </c>
      <c r="AP37" s="34">
        <f>$L$28/'Fixed data'!$C$7</f>
        <v>2.0549661941198568E-4</v>
      </c>
      <c r="AQ37" s="34">
        <f>$L$28/'Fixed data'!$C$7</f>
        <v>2.0549661941198568E-4</v>
      </c>
      <c r="AR37" s="34">
        <f>$L$28/'Fixed data'!$C$7</f>
        <v>2.0549661941198568E-4</v>
      </c>
      <c r="AS37" s="34">
        <f>$L$28/'Fixed data'!$C$7</f>
        <v>2.0549661941198568E-4</v>
      </c>
      <c r="AT37" s="34">
        <f>$L$28/'Fixed data'!$C$7</f>
        <v>2.0549661941198568E-4</v>
      </c>
      <c r="AU37" s="34">
        <f>$L$28/'Fixed data'!$C$7</f>
        <v>2.0549661941198568E-4</v>
      </c>
      <c r="AV37" s="34">
        <f>$L$28/'Fixed data'!$C$7</f>
        <v>2.0549661941198568E-4</v>
      </c>
      <c r="AW37" s="34">
        <f>$L$28/'Fixed data'!$C$7</f>
        <v>2.0549661941198568E-4</v>
      </c>
      <c r="AX37" s="34">
        <f>$L$28/'Fixed data'!$C$7</f>
        <v>2.0549661941198568E-4</v>
      </c>
      <c r="AY37" s="34">
        <f>$L$28/'Fixed data'!$C$7</f>
        <v>2.0549661941198568E-4</v>
      </c>
      <c r="AZ37" s="34">
        <f>$L$28/'Fixed data'!$C$7</f>
        <v>2.0549661941198568E-4</v>
      </c>
      <c r="BA37" s="34">
        <f>$L$28/'Fixed data'!$C$7</f>
        <v>2.0549661941198568E-4</v>
      </c>
      <c r="BB37" s="34">
        <f>$L$28/'Fixed data'!$C$7</f>
        <v>2.0549661941198568E-4</v>
      </c>
      <c r="BC37" s="34">
        <f>$L$28/'Fixed data'!$C$7</f>
        <v>2.0549661941198568E-4</v>
      </c>
      <c r="BD37" s="34">
        <f>$L$28/'Fixed data'!$C$7</f>
        <v>2.0549661941198568E-4</v>
      </c>
    </row>
    <row r="38" spans="1:57" ht="16.5" hidden="1" customHeight="1" outlineLevel="1" x14ac:dyDescent="0.35">
      <c r="A38" s="116"/>
      <c r="B38" s="9" t="s">
        <v>109</v>
      </c>
      <c r="C38" s="11" t="s">
        <v>131</v>
      </c>
      <c r="D38" s="9" t="s">
        <v>40</v>
      </c>
      <c r="F38" s="34"/>
      <c r="G38" s="34"/>
      <c r="H38" s="34"/>
      <c r="I38" s="34"/>
      <c r="J38" s="34"/>
      <c r="K38" s="34"/>
      <c r="L38" s="34"/>
      <c r="M38" s="34"/>
      <c r="N38" s="34">
        <f>$M$28/'Fixed data'!$C$7</f>
        <v>2.0622222222222225E-4</v>
      </c>
      <c r="O38" s="34">
        <f>$M$28/'Fixed data'!$C$7</f>
        <v>2.0622222222222225E-4</v>
      </c>
      <c r="P38" s="34">
        <f>$M$28/'Fixed data'!$C$7</f>
        <v>2.0622222222222225E-4</v>
      </c>
      <c r="Q38" s="34">
        <f>$M$28/'Fixed data'!$C$7</f>
        <v>2.0622222222222225E-4</v>
      </c>
      <c r="R38" s="34">
        <f>$M$28/'Fixed data'!$C$7</f>
        <v>2.0622222222222225E-4</v>
      </c>
      <c r="S38" s="34">
        <f>$M$28/'Fixed data'!$C$7</f>
        <v>2.0622222222222225E-4</v>
      </c>
      <c r="T38" s="34">
        <f>$M$28/'Fixed data'!$C$7</f>
        <v>2.0622222222222225E-4</v>
      </c>
      <c r="U38" s="34">
        <f>$M$28/'Fixed data'!$C$7</f>
        <v>2.0622222222222225E-4</v>
      </c>
      <c r="V38" s="34">
        <f>$M$28/'Fixed data'!$C$7</f>
        <v>2.0622222222222225E-4</v>
      </c>
      <c r="W38" s="34">
        <f>$M$28/'Fixed data'!$C$7</f>
        <v>2.0622222222222225E-4</v>
      </c>
      <c r="X38" s="34">
        <f>$M$28/'Fixed data'!$C$7</f>
        <v>2.0622222222222225E-4</v>
      </c>
      <c r="Y38" s="34">
        <f>$M$28/'Fixed data'!$C$7</f>
        <v>2.0622222222222225E-4</v>
      </c>
      <c r="Z38" s="34">
        <f>$M$28/'Fixed data'!$C$7</f>
        <v>2.0622222222222225E-4</v>
      </c>
      <c r="AA38" s="34">
        <f>$M$28/'Fixed data'!$C$7</f>
        <v>2.0622222222222225E-4</v>
      </c>
      <c r="AB38" s="34">
        <f>$M$28/'Fixed data'!$C$7</f>
        <v>2.0622222222222225E-4</v>
      </c>
      <c r="AC38" s="34">
        <f>$M$28/'Fixed data'!$C$7</f>
        <v>2.0622222222222225E-4</v>
      </c>
      <c r="AD38" s="34">
        <f>$M$28/'Fixed data'!$C$7</f>
        <v>2.0622222222222225E-4</v>
      </c>
      <c r="AE38" s="34">
        <f>$M$28/'Fixed data'!$C$7</f>
        <v>2.0622222222222225E-4</v>
      </c>
      <c r="AF38" s="34">
        <f>$M$28/'Fixed data'!$C$7</f>
        <v>2.0622222222222225E-4</v>
      </c>
      <c r="AG38" s="34">
        <f>$M$28/'Fixed data'!$C$7</f>
        <v>2.0622222222222225E-4</v>
      </c>
      <c r="AH38" s="34">
        <f>$M$28/'Fixed data'!$C$7</f>
        <v>2.0622222222222225E-4</v>
      </c>
      <c r="AI38" s="34">
        <f>$M$28/'Fixed data'!$C$7</f>
        <v>2.0622222222222225E-4</v>
      </c>
      <c r="AJ38" s="34">
        <f>$M$28/'Fixed data'!$C$7</f>
        <v>2.0622222222222225E-4</v>
      </c>
      <c r="AK38" s="34">
        <f>$M$28/'Fixed data'!$C$7</f>
        <v>2.0622222222222225E-4</v>
      </c>
      <c r="AL38" s="34">
        <f>$M$28/'Fixed data'!$C$7</f>
        <v>2.0622222222222225E-4</v>
      </c>
      <c r="AM38" s="34">
        <f>$M$28/'Fixed data'!$C$7</f>
        <v>2.0622222222222225E-4</v>
      </c>
      <c r="AN38" s="34">
        <f>$M$28/'Fixed data'!$C$7</f>
        <v>2.0622222222222225E-4</v>
      </c>
      <c r="AO38" s="34">
        <f>$M$28/'Fixed data'!$C$7</f>
        <v>2.0622222222222225E-4</v>
      </c>
      <c r="AP38" s="34">
        <f>$M$28/'Fixed data'!$C$7</f>
        <v>2.0622222222222225E-4</v>
      </c>
      <c r="AQ38" s="34">
        <f>$M$28/'Fixed data'!$C$7</f>
        <v>2.0622222222222225E-4</v>
      </c>
      <c r="AR38" s="34">
        <f>$M$28/'Fixed data'!$C$7</f>
        <v>2.0622222222222225E-4</v>
      </c>
      <c r="AS38" s="34">
        <f>$M$28/'Fixed data'!$C$7</f>
        <v>2.0622222222222225E-4</v>
      </c>
      <c r="AT38" s="34">
        <f>$M$28/'Fixed data'!$C$7</f>
        <v>2.0622222222222225E-4</v>
      </c>
      <c r="AU38" s="34">
        <f>$M$28/'Fixed data'!$C$7</f>
        <v>2.0622222222222225E-4</v>
      </c>
      <c r="AV38" s="34">
        <f>$M$28/'Fixed data'!$C$7</f>
        <v>2.0622222222222225E-4</v>
      </c>
      <c r="AW38" s="34">
        <f>$M$28/'Fixed data'!$C$7</f>
        <v>2.0622222222222225E-4</v>
      </c>
      <c r="AX38" s="34">
        <f>$M$28/'Fixed data'!$C$7</f>
        <v>2.0622222222222225E-4</v>
      </c>
      <c r="AY38" s="34">
        <f>$M$28/'Fixed data'!$C$7</f>
        <v>2.0622222222222225E-4</v>
      </c>
      <c r="AZ38" s="34">
        <f>$M$28/'Fixed data'!$C$7</f>
        <v>2.0622222222222225E-4</v>
      </c>
      <c r="BA38" s="34">
        <f>$M$28/'Fixed data'!$C$7</f>
        <v>2.0622222222222225E-4</v>
      </c>
      <c r="BB38" s="34">
        <f>$M$28/'Fixed data'!$C$7</f>
        <v>2.0622222222222225E-4</v>
      </c>
      <c r="BC38" s="34">
        <f>$M$28/'Fixed data'!$C$7</f>
        <v>2.0622222222222225E-4</v>
      </c>
      <c r="BD38" s="34">
        <f>$M$28/'Fixed data'!$C$7</f>
        <v>2.0622222222222225E-4</v>
      </c>
      <c r="BE38" s="34"/>
    </row>
    <row r="39" spans="1:57" ht="16.5" hidden="1" customHeight="1" outlineLevel="1" x14ac:dyDescent="0.35">
      <c r="A39" s="116"/>
      <c r="B39" s="9" t="s">
        <v>110</v>
      </c>
      <c r="C39" s="11" t="s">
        <v>132</v>
      </c>
      <c r="D39" s="9" t="s">
        <v>40</v>
      </c>
      <c r="F39" s="34"/>
      <c r="G39" s="34"/>
      <c r="H39" s="34"/>
      <c r="I39" s="34"/>
      <c r="J39" s="34"/>
      <c r="K39" s="34"/>
      <c r="L39" s="34"/>
      <c r="M39" s="34"/>
      <c r="N39" s="34"/>
      <c r="O39" s="34">
        <f>$N$28/'Fixed data'!$C$7</f>
        <v>2.0622222222222225E-4</v>
      </c>
      <c r="P39" s="34">
        <f>$N$28/'Fixed data'!$C$7</f>
        <v>2.0622222222222225E-4</v>
      </c>
      <c r="Q39" s="34">
        <f>$N$28/'Fixed data'!$C$7</f>
        <v>2.0622222222222225E-4</v>
      </c>
      <c r="R39" s="34">
        <f>$N$28/'Fixed data'!$C$7</f>
        <v>2.0622222222222225E-4</v>
      </c>
      <c r="S39" s="34">
        <f>$N$28/'Fixed data'!$C$7</f>
        <v>2.0622222222222225E-4</v>
      </c>
      <c r="T39" s="34">
        <f>$N$28/'Fixed data'!$C$7</f>
        <v>2.0622222222222225E-4</v>
      </c>
      <c r="U39" s="34">
        <f>$N$28/'Fixed data'!$C$7</f>
        <v>2.0622222222222225E-4</v>
      </c>
      <c r="V39" s="34">
        <f>$N$28/'Fixed data'!$C$7</f>
        <v>2.0622222222222225E-4</v>
      </c>
      <c r="W39" s="34">
        <f>$N$28/'Fixed data'!$C$7</f>
        <v>2.0622222222222225E-4</v>
      </c>
      <c r="X39" s="34">
        <f>$N$28/'Fixed data'!$C$7</f>
        <v>2.0622222222222225E-4</v>
      </c>
      <c r="Y39" s="34">
        <f>$N$28/'Fixed data'!$C$7</f>
        <v>2.0622222222222225E-4</v>
      </c>
      <c r="Z39" s="34">
        <f>$N$28/'Fixed data'!$C$7</f>
        <v>2.0622222222222225E-4</v>
      </c>
      <c r="AA39" s="34">
        <f>$N$28/'Fixed data'!$C$7</f>
        <v>2.0622222222222225E-4</v>
      </c>
      <c r="AB39" s="34">
        <f>$N$28/'Fixed data'!$C$7</f>
        <v>2.0622222222222225E-4</v>
      </c>
      <c r="AC39" s="34">
        <f>$N$28/'Fixed data'!$C$7</f>
        <v>2.0622222222222225E-4</v>
      </c>
      <c r="AD39" s="34">
        <f>$N$28/'Fixed data'!$C$7</f>
        <v>2.0622222222222225E-4</v>
      </c>
      <c r="AE39" s="34">
        <f>$N$28/'Fixed data'!$C$7</f>
        <v>2.0622222222222225E-4</v>
      </c>
      <c r="AF39" s="34">
        <f>$N$28/'Fixed data'!$C$7</f>
        <v>2.0622222222222225E-4</v>
      </c>
      <c r="AG39" s="34">
        <f>$N$28/'Fixed data'!$C$7</f>
        <v>2.0622222222222225E-4</v>
      </c>
      <c r="AH39" s="34">
        <f>$N$28/'Fixed data'!$C$7</f>
        <v>2.0622222222222225E-4</v>
      </c>
      <c r="AI39" s="34">
        <f>$N$28/'Fixed data'!$C$7</f>
        <v>2.0622222222222225E-4</v>
      </c>
      <c r="AJ39" s="34">
        <f>$N$28/'Fixed data'!$C$7</f>
        <v>2.0622222222222225E-4</v>
      </c>
      <c r="AK39" s="34">
        <f>$N$28/'Fixed data'!$C$7</f>
        <v>2.0622222222222225E-4</v>
      </c>
      <c r="AL39" s="34">
        <f>$N$28/'Fixed data'!$C$7</f>
        <v>2.0622222222222225E-4</v>
      </c>
      <c r="AM39" s="34">
        <f>$N$28/'Fixed data'!$C$7</f>
        <v>2.0622222222222225E-4</v>
      </c>
      <c r="AN39" s="34">
        <f>$N$28/'Fixed data'!$C$7</f>
        <v>2.0622222222222225E-4</v>
      </c>
      <c r="AO39" s="34">
        <f>$N$28/'Fixed data'!$C$7</f>
        <v>2.0622222222222225E-4</v>
      </c>
      <c r="AP39" s="34">
        <f>$N$28/'Fixed data'!$C$7</f>
        <v>2.0622222222222225E-4</v>
      </c>
      <c r="AQ39" s="34">
        <f>$N$28/'Fixed data'!$C$7</f>
        <v>2.0622222222222225E-4</v>
      </c>
      <c r="AR39" s="34">
        <f>$N$28/'Fixed data'!$C$7</f>
        <v>2.0622222222222225E-4</v>
      </c>
      <c r="AS39" s="34">
        <f>$N$28/'Fixed data'!$C$7</f>
        <v>2.0622222222222225E-4</v>
      </c>
      <c r="AT39" s="34">
        <f>$N$28/'Fixed data'!$C$7</f>
        <v>2.0622222222222225E-4</v>
      </c>
      <c r="AU39" s="34">
        <f>$N$28/'Fixed data'!$C$7</f>
        <v>2.0622222222222225E-4</v>
      </c>
      <c r="AV39" s="34">
        <f>$N$28/'Fixed data'!$C$7</f>
        <v>2.0622222222222225E-4</v>
      </c>
      <c r="AW39" s="34">
        <f>$N$28/'Fixed data'!$C$7</f>
        <v>2.0622222222222225E-4</v>
      </c>
      <c r="AX39" s="34">
        <f>$N$28/'Fixed data'!$C$7</f>
        <v>2.0622222222222225E-4</v>
      </c>
      <c r="AY39" s="34">
        <f>$N$28/'Fixed data'!$C$7</f>
        <v>2.0622222222222225E-4</v>
      </c>
      <c r="AZ39" s="34">
        <f>$N$28/'Fixed data'!$C$7</f>
        <v>2.0622222222222225E-4</v>
      </c>
      <c r="BA39" s="34">
        <f>$N$28/'Fixed data'!$C$7</f>
        <v>2.0622222222222225E-4</v>
      </c>
      <c r="BB39" s="34">
        <f>$N$28/'Fixed data'!$C$7</f>
        <v>2.0622222222222225E-4</v>
      </c>
      <c r="BC39" s="34">
        <f>$N$28/'Fixed data'!$C$7</f>
        <v>2.0622222222222225E-4</v>
      </c>
      <c r="BD39" s="34">
        <f>$N$28/'Fixed data'!$C$7</f>
        <v>2.0622222222222225E-4</v>
      </c>
    </row>
    <row r="40" spans="1:57" ht="16.5" hidden="1" customHeight="1" outlineLevel="1" x14ac:dyDescent="0.35">
      <c r="A40" s="116"/>
      <c r="B40" s="9" t="s">
        <v>111</v>
      </c>
      <c r="C40" s="11" t="s">
        <v>133</v>
      </c>
      <c r="D40" s="9" t="s">
        <v>40</v>
      </c>
      <c r="F40" s="34"/>
      <c r="G40" s="34"/>
      <c r="H40" s="34"/>
      <c r="I40" s="34"/>
      <c r="J40" s="34"/>
      <c r="K40" s="34"/>
      <c r="L40" s="34"/>
      <c r="M40" s="34"/>
      <c r="N40" s="34"/>
      <c r="O40" s="34"/>
      <c r="P40" s="34">
        <f>$O$28/'Fixed data'!$C$7</f>
        <v>2.0622222222222225E-4</v>
      </c>
      <c r="Q40" s="34">
        <f>$O$28/'Fixed data'!$C$7</f>
        <v>2.0622222222222225E-4</v>
      </c>
      <c r="R40" s="34">
        <f>$O$28/'Fixed data'!$C$7</f>
        <v>2.0622222222222225E-4</v>
      </c>
      <c r="S40" s="34">
        <f>$O$28/'Fixed data'!$C$7</f>
        <v>2.0622222222222225E-4</v>
      </c>
      <c r="T40" s="34">
        <f>$O$28/'Fixed data'!$C$7</f>
        <v>2.0622222222222225E-4</v>
      </c>
      <c r="U40" s="34">
        <f>$O$28/'Fixed data'!$C$7</f>
        <v>2.0622222222222225E-4</v>
      </c>
      <c r="V40" s="34">
        <f>$O$28/'Fixed data'!$C$7</f>
        <v>2.0622222222222225E-4</v>
      </c>
      <c r="W40" s="34">
        <f>$O$28/'Fixed data'!$C$7</f>
        <v>2.0622222222222225E-4</v>
      </c>
      <c r="X40" s="34">
        <f>$O$28/'Fixed data'!$C$7</f>
        <v>2.0622222222222225E-4</v>
      </c>
      <c r="Y40" s="34">
        <f>$O$28/'Fixed data'!$C$7</f>
        <v>2.0622222222222225E-4</v>
      </c>
      <c r="Z40" s="34">
        <f>$O$28/'Fixed data'!$C$7</f>
        <v>2.0622222222222225E-4</v>
      </c>
      <c r="AA40" s="34">
        <f>$O$28/'Fixed data'!$C$7</f>
        <v>2.0622222222222225E-4</v>
      </c>
      <c r="AB40" s="34">
        <f>$O$28/'Fixed data'!$C$7</f>
        <v>2.0622222222222225E-4</v>
      </c>
      <c r="AC40" s="34">
        <f>$O$28/'Fixed data'!$C$7</f>
        <v>2.0622222222222225E-4</v>
      </c>
      <c r="AD40" s="34">
        <f>$O$28/'Fixed data'!$C$7</f>
        <v>2.0622222222222225E-4</v>
      </c>
      <c r="AE40" s="34">
        <f>$O$28/'Fixed data'!$C$7</f>
        <v>2.0622222222222225E-4</v>
      </c>
      <c r="AF40" s="34">
        <f>$O$28/'Fixed data'!$C$7</f>
        <v>2.0622222222222225E-4</v>
      </c>
      <c r="AG40" s="34">
        <f>$O$28/'Fixed data'!$C$7</f>
        <v>2.0622222222222225E-4</v>
      </c>
      <c r="AH40" s="34">
        <f>$O$28/'Fixed data'!$C$7</f>
        <v>2.0622222222222225E-4</v>
      </c>
      <c r="AI40" s="34">
        <f>$O$28/'Fixed data'!$C$7</f>
        <v>2.0622222222222225E-4</v>
      </c>
      <c r="AJ40" s="34">
        <f>$O$28/'Fixed data'!$C$7</f>
        <v>2.0622222222222225E-4</v>
      </c>
      <c r="AK40" s="34">
        <f>$O$28/'Fixed data'!$C$7</f>
        <v>2.0622222222222225E-4</v>
      </c>
      <c r="AL40" s="34">
        <f>$O$28/'Fixed data'!$C$7</f>
        <v>2.0622222222222225E-4</v>
      </c>
      <c r="AM40" s="34">
        <f>$O$28/'Fixed data'!$C$7</f>
        <v>2.0622222222222225E-4</v>
      </c>
      <c r="AN40" s="34">
        <f>$O$28/'Fixed data'!$C$7</f>
        <v>2.0622222222222225E-4</v>
      </c>
      <c r="AO40" s="34">
        <f>$O$28/'Fixed data'!$C$7</f>
        <v>2.0622222222222225E-4</v>
      </c>
      <c r="AP40" s="34">
        <f>$O$28/'Fixed data'!$C$7</f>
        <v>2.0622222222222225E-4</v>
      </c>
      <c r="AQ40" s="34">
        <f>$O$28/'Fixed data'!$C$7</f>
        <v>2.0622222222222225E-4</v>
      </c>
      <c r="AR40" s="34">
        <f>$O$28/'Fixed data'!$C$7</f>
        <v>2.0622222222222225E-4</v>
      </c>
      <c r="AS40" s="34">
        <f>$O$28/'Fixed data'!$C$7</f>
        <v>2.0622222222222225E-4</v>
      </c>
      <c r="AT40" s="34">
        <f>$O$28/'Fixed data'!$C$7</f>
        <v>2.0622222222222225E-4</v>
      </c>
      <c r="AU40" s="34">
        <f>$O$28/'Fixed data'!$C$7</f>
        <v>2.0622222222222225E-4</v>
      </c>
      <c r="AV40" s="34">
        <f>$O$28/'Fixed data'!$C$7</f>
        <v>2.0622222222222225E-4</v>
      </c>
      <c r="AW40" s="34">
        <f>$O$28/'Fixed data'!$C$7</f>
        <v>2.0622222222222225E-4</v>
      </c>
      <c r="AX40" s="34">
        <f>$O$28/'Fixed data'!$C$7</f>
        <v>2.0622222222222225E-4</v>
      </c>
      <c r="AY40" s="34">
        <f>$O$28/'Fixed data'!$C$7</f>
        <v>2.0622222222222225E-4</v>
      </c>
      <c r="AZ40" s="34">
        <f>$O$28/'Fixed data'!$C$7</f>
        <v>2.0622222222222225E-4</v>
      </c>
      <c r="BA40" s="34">
        <f>$O$28/'Fixed data'!$C$7</f>
        <v>2.0622222222222225E-4</v>
      </c>
      <c r="BB40" s="34">
        <f>$O$28/'Fixed data'!$C$7</f>
        <v>2.0622222222222225E-4</v>
      </c>
      <c r="BC40" s="34">
        <f>$O$28/'Fixed data'!$C$7</f>
        <v>2.0622222222222225E-4</v>
      </c>
      <c r="BD40" s="34">
        <f>$O$28/'Fixed data'!$C$7</f>
        <v>2.0622222222222225E-4</v>
      </c>
    </row>
    <row r="41" spans="1:57" ht="16.5" hidden="1" customHeight="1" outlineLevel="1" x14ac:dyDescent="0.35">
      <c r="A41" s="116"/>
      <c r="B41" s="9" t="s">
        <v>112</v>
      </c>
      <c r="C41" s="11" t="s">
        <v>134</v>
      </c>
      <c r="D41" s="9" t="s">
        <v>40</v>
      </c>
      <c r="F41" s="34"/>
      <c r="G41" s="34"/>
      <c r="H41" s="34"/>
      <c r="I41" s="34"/>
      <c r="J41" s="34"/>
      <c r="K41" s="34"/>
      <c r="L41" s="34"/>
      <c r="M41" s="34"/>
      <c r="N41" s="34"/>
      <c r="O41" s="34"/>
      <c r="P41" s="34"/>
      <c r="Q41" s="34">
        <f>$P$28/'Fixed data'!$C$7</f>
        <v>2.0622222222222225E-4</v>
      </c>
      <c r="R41" s="34">
        <f>$P$28/'Fixed data'!$C$7</f>
        <v>2.0622222222222225E-4</v>
      </c>
      <c r="S41" s="34">
        <f>$P$28/'Fixed data'!$C$7</f>
        <v>2.0622222222222225E-4</v>
      </c>
      <c r="T41" s="34">
        <f>$P$28/'Fixed data'!$C$7</f>
        <v>2.0622222222222225E-4</v>
      </c>
      <c r="U41" s="34">
        <f>$P$28/'Fixed data'!$C$7</f>
        <v>2.0622222222222225E-4</v>
      </c>
      <c r="V41" s="34">
        <f>$P$28/'Fixed data'!$C$7</f>
        <v>2.0622222222222225E-4</v>
      </c>
      <c r="W41" s="34">
        <f>$P$28/'Fixed data'!$C$7</f>
        <v>2.0622222222222225E-4</v>
      </c>
      <c r="X41" s="34">
        <f>$P$28/'Fixed data'!$C$7</f>
        <v>2.0622222222222225E-4</v>
      </c>
      <c r="Y41" s="34">
        <f>$P$28/'Fixed data'!$C$7</f>
        <v>2.0622222222222225E-4</v>
      </c>
      <c r="Z41" s="34">
        <f>$P$28/'Fixed data'!$C$7</f>
        <v>2.0622222222222225E-4</v>
      </c>
      <c r="AA41" s="34">
        <f>$P$28/'Fixed data'!$C$7</f>
        <v>2.0622222222222225E-4</v>
      </c>
      <c r="AB41" s="34">
        <f>$P$28/'Fixed data'!$C$7</f>
        <v>2.0622222222222225E-4</v>
      </c>
      <c r="AC41" s="34">
        <f>$P$28/'Fixed data'!$C$7</f>
        <v>2.0622222222222225E-4</v>
      </c>
      <c r="AD41" s="34">
        <f>$P$28/'Fixed data'!$C$7</f>
        <v>2.0622222222222225E-4</v>
      </c>
      <c r="AE41" s="34">
        <f>$P$28/'Fixed data'!$C$7</f>
        <v>2.0622222222222225E-4</v>
      </c>
      <c r="AF41" s="34">
        <f>$P$28/'Fixed data'!$C$7</f>
        <v>2.0622222222222225E-4</v>
      </c>
      <c r="AG41" s="34">
        <f>$P$28/'Fixed data'!$C$7</f>
        <v>2.0622222222222225E-4</v>
      </c>
      <c r="AH41" s="34">
        <f>$P$28/'Fixed data'!$C$7</f>
        <v>2.0622222222222225E-4</v>
      </c>
      <c r="AI41" s="34">
        <f>$P$28/'Fixed data'!$C$7</f>
        <v>2.0622222222222225E-4</v>
      </c>
      <c r="AJ41" s="34">
        <f>$P$28/'Fixed data'!$C$7</f>
        <v>2.0622222222222225E-4</v>
      </c>
      <c r="AK41" s="34">
        <f>$P$28/'Fixed data'!$C$7</f>
        <v>2.0622222222222225E-4</v>
      </c>
      <c r="AL41" s="34">
        <f>$P$28/'Fixed data'!$C$7</f>
        <v>2.0622222222222225E-4</v>
      </c>
      <c r="AM41" s="34">
        <f>$P$28/'Fixed data'!$C$7</f>
        <v>2.0622222222222225E-4</v>
      </c>
      <c r="AN41" s="34">
        <f>$P$28/'Fixed data'!$C$7</f>
        <v>2.0622222222222225E-4</v>
      </c>
      <c r="AO41" s="34">
        <f>$P$28/'Fixed data'!$C$7</f>
        <v>2.0622222222222225E-4</v>
      </c>
      <c r="AP41" s="34">
        <f>$P$28/'Fixed data'!$C$7</f>
        <v>2.0622222222222225E-4</v>
      </c>
      <c r="AQ41" s="34">
        <f>$P$28/'Fixed data'!$C$7</f>
        <v>2.0622222222222225E-4</v>
      </c>
      <c r="AR41" s="34">
        <f>$P$28/'Fixed data'!$C$7</f>
        <v>2.0622222222222225E-4</v>
      </c>
      <c r="AS41" s="34">
        <f>$P$28/'Fixed data'!$C$7</f>
        <v>2.0622222222222225E-4</v>
      </c>
      <c r="AT41" s="34">
        <f>$P$28/'Fixed data'!$C$7</f>
        <v>2.0622222222222225E-4</v>
      </c>
      <c r="AU41" s="34">
        <f>$P$28/'Fixed data'!$C$7</f>
        <v>2.0622222222222225E-4</v>
      </c>
      <c r="AV41" s="34">
        <f>$P$28/'Fixed data'!$C$7</f>
        <v>2.0622222222222225E-4</v>
      </c>
      <c r="AW41" s="34">
        <f>$P$28/'Fixed data'!$C$7</f>
        <v>2.0622222222222225E-4</v>
      </c>
      <c r="AX41" s="34">
        <f>$P$28/'Fixed data'!$C$7</f>
        <v>2.0622222222222225E-4</v>
      </c>
      <c r="AY41" s="34">
        <f>$P$28/'Fixed data'!$C$7</f>
        <v>2.0622222222222225E-4</v>
      </c>
      <c r="AZ41" s="34">
        <f>$P$28/'Fixed data'!$C$7</f>
        <v>2.0622222222222225E-4</v>
      </c>
      <c r="BA41" s="34">
        <f>$P$28/'Fixed data'!$C$7</f>
        <v>2.0622222222222225E-4</v>
      </c>
      <c r="BB41" s="34">
        <f>$P$28/'Fixed data'!$C$7</f>
        <v>2.0622222222222225E-4</v>
      </c>
      <c r="BC41" s="34">
        <f>$P$28/'Fixed data'!$C$7</f>
        <v>2.0622222222222225E-4</v>
      </c>
      <c r="BD41" s="34">
        <f>$P$28/'Fixed data'!$C$7</f>
        <v>2.0622222222222225E-4</v>
      </c>
    </row>
    <row r="42" spans="1:57" ht="16.5" hidden="1" customHeight="1" outlineLevel="1" x14ac:dyDescent="0.35">
      <c r="A42" s="116"/>
      <c r="B42" s="9" t="s">
        <v>113</v>
      </c>
      <c r="C42" s="11" t="s">
        <v>135</v>
      </c>
      <c r="D42" s="9" t="s">
        <v>40</v>
      </c>
      <c r="F42" s="34"/>
      <c r="G42" s="34"/>
      <c r="H42" s="34"/>
      <c r="I42" s="34"/>
      <c r="J42" s="34"/>
      <c r="K42" s="34"/>
      <c r="L42" s="34"/>
      <c r="M42" s="34"/>
      <c r="N42" s="34"/>
      <c r="O42" s="34"/>
      <c r="P42" s="34"/>
      <c r="Q42" s="34"/>
      <c r="R42" s="34">
        <f>$Q$28/'Fixed data'!$C$7</f>
        <v>2.0622222222222225E-4</v>
      </c>
      <c r="S42" s="34">
        <f>$Q$28/'Fixed data'!$C$7</f>
        <v>2.0622222222222225E-4</v>
      </c>
      <c r="T42" s="34">
        <f>$Q$28/'Fixed data'!$C$7</f>
        <v>2.0622222222222225E-4</v>
      </c>
      <c r="U42" s="34">
        <f>$Q$28/'Fixed data'!$C$7</f>
        <v>2.0622222222222225E-4</v>
      </c>
      <c r="V42" s="34">
        <f>$Q$28/'Fixed data'!$C$7</f>
        <v>2.0622222222222225E-4</v>
      </c>
      <c r="W42" s="34">
        <f>$Q$28/'Fixed data'!$C$7</f>
        <v>2.0622222222222225E-4</v>
      </c>
      <c r="X42" s="34">
        <f>$Q$28/'Fixed data'!$C$7</f>
        <v>2.0622222222222225E-4</v>
      </c>
      <c r="Y42" s="34">
        <f>$Q$28/'Fixed data'!$C$7</f>
        <v>2.0622222222222225E-4</v>
      </c>
      <c r="Z42" s="34">
        <f>$Q$28/'Fixed data'!$C$7</f>
        <v>2.0622222222222225E-4</v>
      </c>
      <c r="AA42" s="34">
        <f>$Q$28/'Fixed data'!$C$7</f>
        <v>2.0622222222222225E-4</v>
      </c>
      <c r="AB42" s="34">
        <f>$Q$28/'Fixed data'!$C$7</f>
        <v>2.0622222222222225E-4</v>
      </c>
      <c r="AC42" s="34">
        <f>$Q$28/'Fixed data'!$C$7</f>
        <v>2.0622222222222225E-4</v>
      </c>
      <c r="AD42" s="34">
        <f>$Q$28/'Fixed data'!$C$7</f>
        <v>2.0622222222222225E-4</v>
      </c>
      <c r="AE42" s="34">
        <f>$Q$28/'Fixed data'!$C$7</f>
        <v>2.0622222222222225E-4</v>
      </c>
      <c r="AF42" s="34">
        <f>$Q$28/'Fixed data'!$C$7</f>
        <v>2.0622222222222225E-4</v>
      </c>
      <c r="AG42" s="34">
        <f>$Q$28/'Fixed data'!$C$7</f>
        <v>2.0622222222222225E-4</v>
      </c>
      <c r="AH42" s="34">
        <f>$Q$28/'Fixed data'!$C$7</f>
        <v>2.0622222222222225E-4</v>
      </c>
      <c r="AI42" s="34">
        <f>$Q$28/'Fixed data'!$C$7</f>
        <v>2.0622222222222225E-4</v>
      </c>
      <c r="AJ42" s="34">
        <f>$Q$28/'Fixed data'!$C$7</f>
        <v>2.0622222222222225E-4</v>
      </c>
      <c r="AK42" s="34">
        <f>$Q$28/'Fixed data'!$C$7</f>
        <v>2.0622222222222225E-4</v>
      </c>
      <c r="AL42" s="34">
        <f>$Q$28/'Fixed data'!$C$7</f>
        <v>2.0622222222222225E-4</v>
      </c>
      <c r="AM42" s="34">
        <f>$Q$28/'Fixed data'!$C$7</f>
        <v>2.0622222222222225E-4</v>
      </c>
      <c r="AN42" s="34">
        <f>$Q$28/'Fixed data'!$C$7</f>
        <v>2.0622222222222225E-4</v>
      </c>
      <c r="AO42" s="34">
        <f>$Q$28/'Fixed data'!$C$7</f>
        <v>2.0622222222222225E-4</v>
      </c>
      <c r="AP42" s="34">
        <f>$Q$28/'Fixed data'!$C$7</f>
        <v>2.0622222222222225E-4</v>
      </c>
      <c r="AQ42" s="34">
        <f>$Q$28/'Fixed data'!$C$7</f>
        <v>2.0622222222222225E-4</v>
      </c>
      <c r="AR42" s="34">
        <f>$Q$28/'Fixed data'!$C$7</f>
        <v>2.0622222222222225E-4</v>
      </c>
      <c r="AS42" s="34">
        <f>$Q$28/'Fixed data'!$C$7</f>
        <v>2.0622222222222225E-4</v>
      </c>
      <c r="AT42" s="34">
        <f>$Q$28/'Fixed data'!$C$7</f>
        <v>2.0622222222222225E-4</v>
      </c>
      <c r="AU42" s="34">
        <f>$Q$28/'Fixed data'!$C$7</f>
        <v>2.0622222222222225E-4</v>
      </c>
      <c r="AV42" s="34">
        <f>$Q$28/'Fixed data'!$C$7</f>
        <v>2.0622222222222225E-4</v>
      </c>
      <c r="AW42" s="34">
        <f>$Q$28/'Fixed data'!$C$7</f>
        <v>2.0622222222222225E-4</v>
      </c>
      <c r="AX42" s="34">
        <f>$Q$28/'Fixed data'!$C$7</f>
        <v>2.0622222222222225E-4</v>
      </c>
      <c r="AY42" s="34">
        <f>$Q$28/'Fixed data'!$C$7</f>
        <v>2.0622222222222225E-4</v>
      </c>
      <c r="AZ42" s="34">
        <f>$Q$28/'Fixed data'!$C$7</f>
        <v>2.0622222222222225E-4</v>
      </c>
      <c r="BA42" s="34">
        <f>$Q$28/'Fixed data'!$C$7</f>
        <v>2.0622222222222225E-4</v>
      </c>
      <c r="BB42" s="34">
        <f>$Q$28/'Fixed data'!$C$7</f>
        <v>2.0622222222222225E-4</v>
      </c>
      <c r="BC42" s="34">
        <f>$Q$28/'Fixed data'!$C$7</f>
        <v>2.0622222222222225E-4</v>
      </c>
      <c r="BD42" s="34">
        <f>$Q$28/'Fixed data'!$C$7</f>
        <v>2.0622222222222225E-4</v>
      </c>
    </row>
    <row r="43" spans="1:57" ht="16.5" hidden="1" customHeight="1" outlineLevel="1" x14ac:dyDescent="0.35">
      <c r="A43" s="116"/>
      <c r="B43" s="9" t="s">
        <v>114</v>
      </c>
      <c r="C43" s="11" t="s">
        <v>136</v>
      </c>
      <c r="D43" s="9" t="s">
        <v>40</v>
      </c>
      <c r="F43" s="34"/>
      <c r="G43" s="34"/>
      <c r="H43" s="34"/>
      <c r="I43" s="34"/>
      <c r="J43" s="34"/>
      <c r="K43" s="34"/>
      <c r="L43" s="34"/>
      <c r="M43" s="34"/>
      <c r="N43" s="34"/>
      <c r="O43" s="34"/>
      <c r="P43" s="34"/>
      <c r="Q43" s="34"/>
      <c r="R43" s="34"/>
      <c r="S43" s="34">
        <f>$R$28/'Fixed data'!$C$7</f>
        <v>2.0622222222222225E-4</v>
      </c>
      <c r="T43" s="34">
        <f>$R$28/'Fixed data'!$C$7</f>
        <v>2.0622222222222225E-4</v>
      </c>
      <c r="U43" s="34">
        <f>$R$28/'Fixed data'!$C$7</f>
        <v>2.0622222222222225E-4</v>
      </c>
      <c r="V43" s="34">
        <f>$R$28/'Fixed data'!$C$7</f>
        <v>2.0622222222222225E-4</v>
      </c>
      <c r="W43" s="34">
        <f>$R$28/'Fixed data'!$C$7</f>
        <v>2.0622222222222225E-4</v>
      </c>
      <c r="X43" s="34">
        <f>$R$28/'Fixed data'!$C$7</f>
        <v>2.0622222222222225E-4</v>
      </c>
      <c r="Y43" s="34">
        <f>$R$28/'Fixed data'!$C$7</f>
        <v>2.0622222222222225E-4</v>
      </c>
      <c r="Z43" s="34">
        <f>$R$28/'Fixed data'!$C$7</f>
        <v>2.0622222222222225E-4</v>
      </c>
      <c r="AA43" s="34">
        <f>$R$28/'Fixed data'!$C$7</f>
        <v>2.0622222222222225E-4</v>
      </c>
      <c r="AB43" s="34">
        <f>$R$28/'Fixed data'!$C$7</f>
        <v>2.0622222222222225E-4</v>
      </c>
      <c r="AC43" s="34">
        <f>$R$28/'Fixed data'!$C$7</f>
        <v>2.0622222222222225E-4</v>
      </c>
      <c r="AD43" s="34">
        <f>$R$28/'Fixed data'!$C$7</f>
        <v>2.0622222222222225E-4</v>
      </c>
      <c r="AE43" s="34">
        <f>$R$28/'Fixed data'!$C$7</f>
        <v>2.0622222222222225E-4</v>
      </c>
      <c r="AF43" s="34">
        <f>$R$28/'Fixed data'!$C$7</f>
        <v>2.0622222222222225E-4</v>
      </c>
      <c r="AG43" s="34">
        <f>$R$28/'Fixed data'!$C$7</f>
        <v>2.0622222222222225E-4</v>
      </c>
      <c r="AH43" s="34">
        <f>$R$28/'Fixed data'!$C$7</f>
        <v>2.0622222222222225E-4</v>
      </c>
      <c r="AI43" s="34">
        <f>$R$28/'Fixed data'!$C$7</f>
        <v>2.0622222222222225E-4</v>
      </c>
      <c r="AJ43" s="34">
        <f>$R$28/'Fixed data'!$C$7</f>
        <v>2.0622222222222225E-4</v>
      </c>
      <c r="AK43" s="34">
        <f>$R$28/'Fixed data'!$C$7</f>
        <v>2.0622222222222225E-4</v>
      </c>
      <c r="AL43" s="34">
        <f>$R$28/'Fixed data'!$C$7</f>
        <v>2.0622222222222225E-4</v>
      </c>
      <c r="AM43" s="34">
        <f>$R$28/'Fixed data'!$C$7</f>
        <v>2.0622222222222225E-4</v>
      </c>
      <c r="AN43" s="34">
        <f>$R$28/'Fixed data'!$C$7</f>
        <v>2.0622222222222225E-4</v>
      </c>
      <c r="AO43" s="34">
        <f>$R$28/'Fixed data'!$C$7</f>
        <v>2.0622222222222225E-4</v>
      </c>
      <c r="AP43" s="34">
        <f>$R$28/'Fixed data'!$C$7</f>
        <v>2.0622222222222225E-4</v>
      </c>
      <c r="AQ43" s="34">
        <f>$R$28/'Fixed data'!$C$7</f>
        <v>2.0622222222222225E-4</v>
      </c>
      <c r="AR43" s="34">
        <f>$R$28/'Fixed data'!$C$7</f>
        <v>2.0622222222222225E-4</v>
      </c>
      <c r="AS43" s="34">
        <f>$R$28/'Fixed data'!$C$7</f>
        <v>2.0622222222222225E-4</v>
      </c>
      <c r="AT43" s="34">
        <f>$R$28/'Fixed data'!$C$7</f>
        <v>2.0622222222222225E-4</v>
      </c>
      <c r="AU43" s="34">
        <f>$R$28/'Fixed data'!$C$7</f>
        <v>2.0622222222222225E-4</v>
      </c>
      <c r="AV43" s="34">
        <f>$R$28/'Fixed data'!$C$7</f>
        <v>2.0622222222222225E-4</v>
      </c>
      <c r="AW43" s="34">
        <f>$R$28/'Fixed data'!$C$7</f>
        <v>2.0622222222222225E-4</v>
      </c>
      <c r="AX43" s="34">
        <f>$R$28/'Fixed data'!$C$7</f>
        <v>2.0622222222222225E-4</v>
      </c>
      <c r="AY43" s="34">
        <f>$R$28/'Fixed data'!$C$7</f>
        <v>2.0622222222222225E-4</v>
      </c>
      <c r="AZ43" s="34">
        <f>$R$28/'Fixed data'!$C$7</f>
        <v>2.0622222222222225E-4</v>
      </c>
      <c r="BA43" s="34">
        <f>$R$28/'Fixed data'!$C$7</f>
        <v>2.0622222222222225E-4</v>
      </c>
      <c r="BB43" s="34">
        <f>$R$28/'Fixed data'!$C$7</f>
        <v>2.0622222222222225E-4</v>
      </c>
      <c r="BC43" s="34">
        <f>$R$28/'Fixed data'!$C$7</f>
        <v>2.0622222222222225E-4</v>
      </c>
      <c r="BD43" s="34">
        <f>$R$28/'Fixed data'!$C$7</f>
        <v>2.0622222222222225E-4</v>
      </c>
    </row>
    <row r="44" spans="1:57" ht="16.5" hidden="1" customHeight="1" outlineLevel="1" x14ac:dyDescent="0.35">
      <c r="A44" s="116"/>
      <c r="B44" s="9" t="s">
        <v>115</v>
      </c>
      <c r="C44" s="11" t="s">
        <v>137</v>
      </c>
      <c r="D44" s="9" t="s">
        <v>40</v>
      </c>
      <c r="F44" s="34"/>
      <c r="G44" s="34"/>
      <c r="H44" s="34"/>
      <c r="I44" s="34"/>
      <c r="J44" s="34"/>
      <c r="K44" s="34"/>
      <c r="L44" s="34"/>
      <c r="M44" s="34"/>
      <c r="N44" s="34"/>
      <c r="O44" s="34"/>
      <c r="P44" s="34"/>
      <c r="Q44" s="34"/>
      <c r="R44" s="34"/>
      <c r="S44" s="34"/>
      <c r="T44" s="34">
        <f>$S$28/'Fixed data'!$C$7</f>
        <v>2.0622222222222225E-4</v>
      </c>
      <c r="U44" s="34">
        <f>$S$28/'Fixed data'!$C$7</f>
        <v>2.0622222222222225E-4</v>
      </c>
      <c r="V44" s="34">
        <f>$S$28/'Fixed data'!$C$7</f>
        <v>2.0622222222222225E-4</v>
      </c>
      <c r="W44" s="34">
        <f>$S$28/'Fixed data'!$C$7</f>
        <v>2.0622222222222225E-4</v>
      </c>
      <c r="X44" s="34">
        <f>$S$28/'Fixed data'!$C$7</f>
        <v>2.0622222222222225E-4</v>
      </c>
      <c r="Y44" s="34">
        <f>$S$28/'Fixed data'!$C$7</f>
        <v>2.0622222222222225E-4</v>
      </c>
      <c r="Z44" s="34">
        <f>$S$28/'Fixed data'!$C$7</f>
        <v>2.0622222222222225E-4</v>
      </c>
      <c r="AA44" s="34">
        <f>$S$28/'Fixed data'!$C$7</f>
        <v>2.0622222222222225E-4</v>
      </c>
      <c r="AB44" s="34">
        <f>$S$28/'Fixed data'!$C$7</f>
        <v>2.0622222222222225E-4</v>
      </c>
      <c r="AC44" s="34">
        <f>$S$28/'Fixed data'!$C$7</f>
        <v>2.0622222222222225E-4</v>
      </c>
      <c r="AD44" s="34">
        <f>$S$28/'Fixed data'!$C$7</f>
        <v>2.0622222222222225E-4</v>
      </c>
      <c r="AE44" s="34">
        <f>$S$28/'Fixed data'!$C$7</f>
        <v>2.0622222222222225E-4</v>
      </c>
      <c r="AF44" s="34">
        <f>$S$28/'Fixed data'!$C$7</f>
        <v>2.0622222222222225E-4</v>
      </c>
      <c r="AG44" s="34">
        <f>$S$28/'Fixed data'!$C$7</f>
        <v>2.0622222222222225E-4</v>
      </c>
      <c r="AH44" s="34">
        <f>$S$28/'Fixed data'!$C$7</f>
        <v>2.0622222222222225E-4</v>
      </c>
      <c r="AI44" s="34">
        <f>$S$28/'Fixed data'!$C$7</f>
        <v>2.0622222222222225E-4</v>
      </c>
      <c r="AJ44" s="34">
        <f>$S$28/'Fixed data'!$C$7</f>
        <v>2.0622222222222225E-4</v>
      </c>
      <c r="AK44" s="34">
        <f>$S$28/'Fixed data'!$C$7</f>
        <v>2.0622222222222225E-4</v>
      </c>
      <c r="AL44" s="34">
        <f>$S$28/'Fixed data'!$C$7</f>
        <v>2.0622222222222225E-4</v>
      </c>
      <c r="AM44" s="34">
        <f>$S$28/'Fixed data'!$C$7</f>
        <v>2.0622222222222225E-4</v>
      </c>
      <c r="AN44" s="34">
        <f>$S$28/'Fixed data'!$C$7</f>
        <v>2.0622222222222225E-4</v>
      </c>
      <c r="AO44" s="34">
        <f>$S$28/'Fixed data'!$C$7</f>
        <v>2.0622222222222225E-4</v>
      </c>
      <c r="AP44" s="34">
        <f>$S$28/'Fixed data'!$C$7</f>
        <v>2.0622222222222225E-4</v>
      </c>
      <c r="AQ44" s="34">
        <f>$S$28/'Fixed data'!$C$7</f>
        <v>2.0622222222222225E-4</v>
      </c>
      <c r="AR44" s="34">
        <f>$S$28/'Fixed data'!$C$7</f>
        <v>2.0622222222222225E-4</v>
      </c>
      <c r="AS44" s="34">
        <f>$S$28/'Fixed data'!$C$7</f>
        <v>2.0622222222222225E-4</v>
      </c>
      <c r="AT44" s="34">
        <f>$S$28/'Fixed data'!$C$7</f>
        <v>2.0622222222222225E-4</v>
      </c>
      <c r="AU44" s="34">
        <f>$S$28/'Fixed data'!$C$7</f>
        <v>2.0622222222222225E-4</v>
      </c>
      <c r="AV44" s="34">
        <f>$S$28/'Fixed data'!$C$7</f>
        <v>2.0622222222222225E-4</v>
      </c>
      <c r="AW44" s="34">
        <f>$S$28/'Fixed data'!$C$7</f>
        <v>2.0622222222222225E-4</v>
      </c>
      <c r="AX44" s="34">
        <f>$S$28/'Fixed data'!$C$7</f>
        <v>2.0622222222222225E-4</v>
      </c>
      <c r="AY44" s="34">
        <f>$S$28/'Fixed data'!$C$7</f>
        <v>2.0622222222222225E-4</v>
      </c>
      <c r="AZ44" s="34">
        <f>$S$28/'Fixed data'!$C$7</f>
        <v>2.0622222222222225E-4</v>
      </c>
      <c r="BA44" s="34">
        <f>$S$28/'Fixed data'!$C$7</f>
        <v>2.0622222222222225E-4</v>
      </c>
      <c r="BB44" s="34">
        <f>$S$28/'Fixed data'!$C$7</f>
        <v>2.0622222222222225E-4</v>
      </c>
      <c r="BC44" s="34">
        <f>$S$28/'Fixed data'!$C$7</f>
        <v>2.0622222222222225E-4</v>
      </c>
      <c r="BD44" s="34">
        <f>$S$28/'Fixed data'!$C$7</f>
        <v>2.0622222222222225E-4</v>
      </c>
    </row>
    <row r="45" spans="1:57" ht="16.5" hidden="1" customHeight="1" outlineLevel="1" x14ac:dyDescent="0.35">
      <c r="A45" s="116"/>
      <c r="B45" s="9" t="s">
        <v>116</v>
      </c>
      <c r="C45" s="11" t="s">
        <v>138</v>
      </c>
      <c r="D45" s="9" t="s">
        <v>40</v>
      </c>
      <c r="F45" s="34"/>
      <c r="G45" s="34"/>
      <c r="H45" s="34"/>
      <c r="I45" s="34"/>
      <c r="J45" s="34"/>
      <c r="K45" s="34"/>
      <c r="L45" s="34"/>
      <c r="M45" s="34"/>
      <c r="N45" s="34"/>
      <c r="O45" s="34"/>
      <c r="P45" s="34"/>
      <c r="Q45" s="34"/>
      <c r="R45" s="34"/>
      <c r="S45" s="34"/>
      <c r="T45" s="34"/>
      <c r="U45" s="34">
        <f>$T$28/'Fixed data'!$C$7</f>
        <v>2.0622222222222225E-4</v>
      </c>
      <c r="V45" s="34">
        <f>$T$28/'Fixed data'!$C$7</f>
        <v>2.0622222222222225E-4</v>
      </c>
      <c r="W45" s="34">
        <f>$T$28/'Fixed data'!$C$7</f>
        <v>2.0622222222222225E-4</v>
      </c>
      <c r="X45" s="34">
        <f>$T$28/'Fixed data'!$C$7</f>
        <v>2.0622222222222225E-4</v>
      </c>
      <c r="Y45" s="34">
        <f>$T$28/'Fixed data'!$C$7</f>
        <v>2.0622222222222225E-4</v>
      </c>
      <c r="Z45" s="34">
        <f>$T$28/'Fixed data'!$C$7</f>
        <v>2.0622222222222225E-4</v>
      </c>
      <c r="AA45" s="34">
        <f>$T$28/'Fixed data'!$C$7</f>
        <v>2.0622222222222225E-4</v>
      </c>
      <c r="AB45" s="34">
        <f>$T$28/'Fixed data'!$C$7</f>
        <v>2.0622222222222225E-4</v>
      </c>
      <c r="AC45" s="34">
        <f>$T$28/'Fixed data'!$C$7</f>
        <v>2.0622222222222225E-4</v>
      </c>
      <c r="AD45" s="34">
        <f>$T$28/'Fixed data'!$C$7</f>
        <v>2.0622222222222225E-4</v>
      </c>
      <c r="AE45" s="34">
        <f>$T$28/'Fixed data'!$C$7</f>
        <v>2.0622222222222225E-4</v>
      </c>
      <c r="AF45" s="34">
        <f>$T$28/'Fixed data'!$C$7</f>
        <v>2.0622222222222225E-4</v>
      </c>
      <c r="AG45" s="34">
        <f>$T$28/'Fixed data'!$C$7</f>
        <v>2.0622222222222225E-4</v>
      </c>
      <c r="AH45" s="34">
        <f>$T$28/'Fixed data'!$C$7</f>
        <v>2.0622222222222225E-4</v>
      </c>
      <c r="AI45" s="34">
        <f>$T$28/'Fixed data'!$C$7</f>
        <v>2.0622222222222225E-4</v>
      </c>
      <c r="AJ45" s="34">
        <f>$T$28/'Fixed data'!$C$7</f>
        <v>2.0622222222222225E-4</v>
      </c>
      <c r="AK45" s="34">
        <f>$T$28/'Fixed data'!$C$7</f>
        <v>2.0622222222222225E-4</v>
      </c>
      <c r="AL45" s="34">
        <f>$T$28/'Fixed data'!$C$7</f>
        <v>2.0622222222222225E-4</v>
      </c>
      <c r="AM45" s="34">
        <f>$T$28/'Fixed data'!$C$7</f>
        <v>2.0622222222222225E-4</v>
      </c>
      <c r="AN45" s="34">
        <f>$T$28/'Fixed data'!$C$7</f>
        <v>2.0622222222222225E-4</v>
      </c>
      <c r="AO45" s="34">
        <f>$T$28/'Fixed data'!$C$7</f>
        <v>2.0622222222222225E-4</v>
      </c>
      <c r="AP45" s="34">
        <f>$T$28/'Fixed data'!$C$7</f>
        <v>2.0622222222222225E-4</v>
      </c>
      <c r="AQ45" s="34">
        <f>$T$28/'Fixed data'!$C$7</f>
        <v>2.0622222222222225E-4</v>
      </c>
      <c r="AR45" s="34">
        <f>$T$28/'Fixed data'!$C$7</f>
        <v>2.0622222222222225E-4</v>
      </c>
      <c r="AS45" s="34">
        <f>$T$28/'Fixed data'!$C$7</f>
        <v>2.0622222222222225E-4</v>
      </c>
      <c r="AT45" s="34">
        <f>$T$28/'Fixed data'!$C$7</f>
        <v>2.0622222222222225E-4</v>
      </c>
      <c r="AU45" s="34">
        <f>$T$28/'Fixed data'!$C$7</f>
        <v>2.0622222222222225E-4</v>
      </c>
      <c r="AV45" s="34">
        <f>$T$28/'Fixed data'!$C$7</f>
        <v>2.0622222222222225E-4</v>
      </c>
      <c r="AW45" s="34">
        <f>$T$28/'Fixed data'!$C$7</f>
        <v>2.0622222222222225E-4</v>
      </c>
      <c r="AX45" s="34">
        <f>$T$28/'Fixed data'!$C$7</f>
        <v>2.0622222222222225E-4</v>
      </c>
      <c r="AY45" s="34">
        <f>$T$28/'Fixed data'!$C$7</f>
        <v>2.0622222222222225E-4</v>
      </c>
      <c r="AZ45" s="34">
        <f>$T$28/'Fixed data'!$C$7</f>
        <v>2.0622222222222225E-4</v>
      </c>
      <c r="BA45" s="34">
        <f>$T$28/'Fixed data'!$C$7</f>
        <v>2.0622222222222225E-4</v>
      </c>
      <c r="BB45" s="34">
        <f>$T$28/'Fixed data'!$C$7</f>
        <v>2.0622222222222225E-4</v>
      </c>
      <c r="BC45" s="34">
        <f>$T$28/'Fixed data'!$C$7</f>
        <v>2.0622222222222225E-4</v>
      </c>
      <c r="BD45" s="34">
        <f>$T$28/'Fixed data'!$C$7</f>
        <v>2.0622222222222225E-4</v>
      </c>
    </row>
    <row r="46" spans="1:57" ht="16.5" hidden="1" customHeight="1" outlineLevel="1" x14ac:dyDescent="0.35">
      <c r="A46" s="116"/>
      <c r="B46" s="9" t="s">
        <v>117</v>
      </c>
      <c r="C46" s="11" t="s">
        <v>139</v>
      </c>
      <c r="D46" s="9" t="s">
        <v>40</v>
      </c>
      <c r="F46" s="34"/>
      <c r="G46" s="34"/>
      <c r="H46" s="34"/>
      <c r="I46" s="34"/>
      <c r="J46" s="34"/>
      <c r="K46" s="34"/>
      <c r="L46" s="34"/>
      <c r="M46" s="34"/>
      <c r="N46" s="34"/>
      <c r="O46" s="34"/>
      <c r="P46" s="34"/>
      <c r="Q46" s="34"/>
      <c r="R46" s="34"/>
      <c r="S46" s="34"/>
      <c r="T46" s="34"/>
      <c r="U46" s="34"/>
      <c r="V46" s="34">
        <f>$U$28/'Fixed data'!$C$7</f>
        <v>2.0622222222222225E-4</v>
      </c>
      <c r="W46" s="34">
        <f>$U$28/'Fixed data'!$C$7</f>
        <v>2.0622222222222225E-4</v>
      </c>
      <c r="X46" s="34">
        <f>$U$28/'Fixed data'!$C$7</f>
        <v>2.0622222222222225E-4</v>
      </c>
      <c r="Y46" s="34">
        <f>$U$28/'Fixed data'!$C$7</f>
        <v>2.0622222222222225E-4</v>
      </c>
      <c r="Z46" s="34">
        <f>$U$28/'Fixed data'!$C$7</f>
        <v>2.0622222222222225E-4</v>
      </c>
      <c r="AA46" s="34">
        <f>$U$28/'Fixed data'!$C$7</f>
        <v>2.0622222222222225E-4</v>
      </c>
      <c r="AB46" s="34">
        <f>$U$28/'Fixed data'!$C$7</f>
        <v>2.0622222222222225E-4</v>
      </c>
      <c r="AC46" s="34">
        <f>$U$28/'Fixed data'!$C$7</f>
        <v>2.0622222222222225E-4</v>
      </c>
      <c r="AD46" s="34">
        <f>$U$28/'Fixed data'!$C$7</f>
        <v>2.0622222222222225E-4</v>
      </c>
      <c r="AE46" s="34">
        <f>$U$28/'Fixed data'!$C$7</f>
        <v>2.0622222222222225E-4</v>
      </c>
      <c r="AF46" s="34">
        <f>$U$28/'Fixed data'!$C$7</f>
        <v>2.0622222222222225E-4</v>
      </c>
      <c r="AG46" s="34">
        <f>$U$28/'Fixed data'!$C$7</f>
        <v>2.0622222222222225E-4</v>
      </c>
      <c r="AH46" s="34">
        <f>$U$28/'Fixed data'!$C$7</f>
        <v>2.0622222222222225E-4</v>
      </c>
      <c r="AI46" s="34">
        <f>$U$28/'Fixed data'!$C$7</f>
        <v>2.0622222222222225E-4</v>
      </c>
      <c r="AJ46" s="34">
        <f>$U$28/'Fixed data'!$C$7</f>
        <v>2.0622222222222225E-4</v>
      </c>
      <c r="AK46" s="34">
        <f>$U$28/'Fixed data'!$C$7</f>
        <v>2.0622222222222225E-4</v>
      </c>
      <c r="AL46" s="34">
        <f>$U$28/'Fixed data'!$C$7</f>
        <v>2.0622222222222225E-4</v>
      </c>
      <c r="AM46" s="34">
        <f>$U$28/'Fixed data'!$C$7</f>
        <v>2.0622222222222225E-4</v>
      </c>
      <c r="AN46" s="34">
        <f>$U$28/'Fixed data'!$C$7</f>
        <v>2.0622222222222225E-4</v>
      </c>
      <c r="AO46" s="34">
        <f>$U$28/'Fixed data'!$C$7</f>
        <v>2.0622222222222225E-4</v>
      </c>
      <c r="AP46" s="34">
        <f>$U$28/'Fixed data'!$C$7</f>
        <v>2.0622222222222225E-4</v>
      </c>
      <c r="AQ46" s="34">
        <f>$U$28/'Fixed data'!$C$7</f>
        <v>2.0622222222222225E-4</v>
      </c>
      <c r="AR46" s="34">
        <f>$U$28/'Fixed data'!$C$7</f>
        <v>2.0622222222222225E-4</v>
      </c>
      <c r="AS46" s="34">
        <f>$U$28/'Fixed data'!$C$7</f>
        <v>2.0622222222222225E-4</v>
      </c>
      <c r="AT46" s="34">
        <f>$U$28/'Fixed data'!$C$7</f>
        <v>2.0622222222222225E-4</v>
      </c>
      <c r="AU46" s="34">
        <f>$U$28/'Fixed data'!$C$7</f>
        <v>2.0622222222222225E-4</v>
      </c>
      <c r="AV46" s="34">
        <f>$U$28/'Fixed data'!$C$7</f>
        <v>2.0622222222222225E-4</v>
      </c>
      <c r="AW46" s="34">
        <f>$U$28/'Fixed data'!$C$7</f>
        <v>2.0622222222222225E-4</v>
      </c>
      <c r="AX46" s="34">
        <f>$U$28/'Fixed data'!$C$7</f>
        <v>2.0622222222222225E-4</v>
      </c>
      <c r="AY46" s="34">
        <f>$U$28/'Fixed data'!$C$7</f>
        <v>2.0622222222222225E-4</v>
      </c>
      <c r="AZ46" s="34">
        <f>$U$28/'Fixed data'!$C$7</f>
        <v>2.0622222222222225E-4</v>
      </c>
      <c r="BA46" s="34">
        <f>$U$28/'Fixed data'!$C$7</f>
        <v>2.0622222222222225E-4</v>
      </c>
      <c r="BB46" s="34">
        <f>$U$28/'Fixed data'!$C$7</f>
        <v>2.0622222222222225E-4</v>
      </c>
      <c r="BC46" s="34">
        <f>$U$28/'Fixed data'!$C$7</f>
        <v>2.0622222222222225E-4</v>
      </c>
      <c r="BD46" s="34">
        <f>$U$28/'Fixed data'!$C$7</f>
        <v>2.0622222222222225E-4</v>
      </c>
    </row>
    <row r="47" spans="1:57" ht="16.5" hidden="1" customHeight="1" outlineLevel="1" x14ac:dyDescent="0.35">
      <c r="A47" s="116"/>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2.0622222222222225E-4</v>
      </c>
      <c r="X47" s="34">
        <f>$V$28/'Fixed data'!$C$7</f>
        <v>2.0622222222222225E-4</v>
      </c>
      <c r="Y47" s="34">
        <f>$V$28/'Fixed data'!$C$7</f>
        <v>2.0622222222222225E-4</v>
      </c>
      <c r="Z47" s="34">
        <f>$V$28/'Fixed data'!$C$7</f>
        <v>2.0622222222222225E-4</v>
      </c>
      <c r="AA47" s="34">
        <f>$V$28/'Fixed data'!$C$7</f>
        <v>2.0622222222222225E-4</v>
      </c>
      <c r="AB47" s="34">
        <f>$V$28/'Fixed data'!$C$7</f>
        <v>2.0622222222222225E-4</v>
      </c>
      <c r="AC47" s="34">
        <f>$V$28/'Fixed data'!$C$7</f>
        <v>2.0622222222222225E-4</v>
      </c>
      <c r="AD47" s="34">
        <f>$V$28/'Fixed data'!$C$7</f>
        <v>2.0622222222222225E-4</v>
      </c>
      <c r="AE47" s="34">
        <f>$V$28/'Fixed data'!$C$7</f>
        <v>2.0622222222222225E-4</v>
      </c>
      <c r="AF47" s="34">
        <f>$V$28/'Fixed data'!$C$7</f>
        <v>2.0622222222222225E-4</v>
      </c>
      <c r="AG47" s="34">
        <f>$V$28/'Fixed data'!$C$7</f>
        <v>2.0622222222222225E-4</v>
      </c>
      <c r="AH47" s="34">
        <f>$V$28/'Fixed data'!$C$7</f>
        <v>2.0622222222222225E-4</v>
      </c>
      <c r="AI47" s="34">
        <f>$V$28/'Fixed data'!$C$7</f>
        <v>2.0622222222222225E-4</v>
      </c>
      <c r="AJ47" s="34">
        <f>$V$28/'Fixed data'!$C$7</f>
        <v>2.0622222222222225E-4</v>
      </c>
      <c r="AK47" s="34">
        <f>$V$28/'Fixed data'!$C$7</f>
        <v>2.0622222222222225E-4</v>
      </c>
      <c r="AL47" s="34">
        <f>$V$28/'Fixed data'!$C$7</f>
        <v>2.0622222222222225E-4</v>
      </c>
      <c r="AM47" s="34">
        <f>$V$28/'Fixed data'!$C$7</f>
        <v>2.0622222222222225E-4</v>
      </c>
      <c r="AN47" s="34">
        <f>$V$28/'Fixed data'!$C$7</f>
        <v>2.0622222222222225E-4</v>
      </c>
      <c r="AO47" s="34">
        <f>$V$28/'Fixed data'!$C$7</f>
        <v>2.0622222222222225E-4</v>
      </c>
      <c r="AP47" s="34">
        <f>$V$28/'Fixed data'!$C$7</f>
        <v>2.0622222222222225E-4</v>
      </c>
      <c r="AQ47" s="34">
        <f>$V$28/'Fixed data'!$C$7</f>
        <v>2.0622222222222225E-4</v>
      </c>
      <c r="AR47" s="34">
        <f>$V$28/'Fixed data'!$C$7</f>
        <v>2.0622222222222225E-4</v>
      </c>
      <c r="AS47" s="34">
        <f>$V$28/'Fixed data'!$C$7</f>
        <v>2.0622222222222225E-4</v>
      </c>
      <c r="AT47" s="34">
        <f>$V$28/'Fixed data'!$C$7</f>
        <v>2.0622222222222225E-4</v>
      </c>
      <c r="AU47" s="34">
        <f>$V$28/'Fixed data'!$C$7</f>
        <v>2.0622222222222225E-4</v>
      </c>
      <c r="AV47" s="34">
        <f>$V$28/'Fixed data'!$C$7</f>
        <v>2.0622222222222225E-4</v>
      </c>
      <c r="AW47" s="34">
        <f>$V$28/'Fixed data'!$C$7</f>
        <v>2.0622222222222225E-4</v>
      </c>
      <c r="AX47" s="34">
        <f>$V$28/'Fixed data'!$C$7</f>
        <v>2.0622222222222225E-4</v>
      </c>
      <c r="AY47" s="34">
        <f>$V$28/'Fixed data'!$C$7</f>
        <v>2.0622222222222225E-4</v>
      </c>
      <c r="AZ47" s="34">
        <f>$V$28/'Fixed data'!$C$7</f>
        <v>2.0622222222222225E-4</v>
      </c>
      <c r="BA47" s="34">
        <f>$V$28/'Fixed data'!$C$7</f>
        <v>2.0622222222222225E-4</v>
      </c>
      <c r="BB47" s="34">
        <f>$V$28/'Fixed data'!$C$7</f>
        <v>2.0622222222222225E-4</v>
      </c>
      <c r="BC47" s="34">
        <f>$V$28/'Fixed data'!$C$7</f>
        <v>2.0622222222222225E-4</v>
      </c>
      <c r="BD47" s="34">
        <f>$V$28/'Fixed data'!$C$7</f>
        <v>2.0622222222222225E-4</v>
      </c>
    </row>
    <row r="48" spans="1:57" ht="16.5" hidden="1" customHeight="1" outlineLevel="1" x14ac:dyDescent="0.35">
      <c r="A48" s="116"/>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2.0622222222222225E-4</v>
      </c>
      <c r="Y48" s="34">
        <f>$W$28/'Fixed data'!$C$7</f>
        <v>2.0622222222222225E-4</v>
      </c>
      <c r="Z48" s="34">
        <f>$W$28/'Fixed data'!$C$7</f>
        <v>2.0622222222222225E-4</v>
      </c>
      <c r="AA48" s="34">
        <f>$W$28/'Fixed data'!$C$7</f>
        <v>2.0622222222222225E-4</v>
      </c>
      <c r="AB48" s="34">
        <f>$W$28/'Fixed data'!$C$7</f>
        <v>2.0622222222222225E-4</v>
      </c>
      <c r="AC48" s="34">
        <f>$W$28/'Fixed data'!$C$7</f>
        <v>2.0622222222222225E-4</v>
      </c>
      <c r="AD48" s="34">
        <f>$W$28/'Fixed data'!$C$7</f>
        <v>2.0622222222222225E-4</v>
      </c>
      <c r="AE48" s="34">
        <f>$W$28/'Fixed data'!$C$7</f>
        <v>2.0622222222222225E-4</v>
      </c>
      <c r="AF48" s="34">
        <f>$W$28/'Fixed data'!$C$7</f>
        <v>2.0622222222222225E-4</v>
      </c>
      <c r="AG48" s="34">
        <f>$W$28/'Fixed data'!$C$7</f>
        <v>2.0622222222222225E-4</v>
      </c>
      <c r="AH48" s="34">
        <f>$W$28/'Fixed data'!$C$7</f>
        <v>2.0622222222222225E-4</v>
      </c>
      <c r="AI48" s="34">
        <f>$W$28/'Fixed data'!$C$7</f>
        <v>2.0622222222222225E-4</v>
      </c>
      <c r="AJ48" s="34">
        <f>$W$28/'Fixed data'!$C$7</f>
        <v>2.0622222222222225E-4</v>
      </c>
      <c r="AK48" s="34">
        <f>$W$28/'Fixed data'!$C$7</f>
        <v>2.0622222222222225E-4</v>
      </c>
      <c r="AL48" s="34">
        <f>$W$28/'Fixed data'!$C$7</f>
        <v>2.0622222222222225E-4</v>
      </c>
      <c r="AM48" s="34">
        <f>$W$28/'Fixed data'!$C$7</f>
        <v>2.0622222222222225E-4</v>
      </c>
      <c r="AN48" s="34">
        <f>$W$28/'Fixed data'!$C$7</f>
        <v>2.0622222222222225E-4</v>
      </c>
      <c r="AO48" s="34">
        <f>$W$28/'Fixed data'!$C$7</f>
        <v>2.0622222222222225E-4</v>
      </c>
      <c r="AP48" s="34">
        <f>$W$28/'Fixed data'!$C$7</f>
        <v>2.0622222222222225E-4</v>
      </c>
      <c r="AQ48" s="34">
        <f>$W$28/'Fixed data'!$C$7</f>
        <v>2.0622222222222225E-4</v>
      </c>
      <c r="AR48" s="34">
        <f>$W$28/'Fixed data'!$C$7</f>
        <v>2.0622222222222225E-4</v>
      </c>
      <c r="AS48" s="34">
        <f>$W$28/'Fixed data'!$C$7</f>
        <v>2.0622222222222225E-4</v>
      </c>
      <c r="AT48" s="34">
        <f>$W$28/'Fixed data'!$C$7</f>
        <v>2.0622222222222225E-4</v>
      </c>
      <c r="AU48" s="34">
        <f>$W$28/'Fixed data'!$C$7</f>
        <v>2.0622222222222225E-4</v>
      </c>
      <c r="AV48" s="34">
        <f>$W$28/'Fixed data'!$C$7</f>
        <v>2.0622222222222225E-4</v>
      </c>
      <c r="AW48" s="34">
        <f>$W$28/'Fixed data'!$C$7</f>
        <v>2.0622222222222225E-4</v>
      </c>
      <c r="AX48" s="34">
        <f>$W$28/'Fixed data'!$C$7</f>
        <v>2.0622222222222225E-4</v>
      </c>
      <c r="AY48" s="34">
        <f>$W$28/'Fixed data'!$C$7</f>
        <v>2.0622222222222225E-4</v>
      </c>
      <c r="AZ48" s="34">
        <f>$W$28/'Fixed data'!$C$7</f>
        <v>2.0622222222222225E-4</v>
      </c>
      <c r="BA48" s="34">
        <f>$W$28/'Fixed data'!$C$7</f>
        <v>2.0622222222222225E-4</v>
      </c>
      <c r="BB48" s="34">
        <f>$W$28/'Fixed data'!$C$7</f>
        <v>2.0622222222222225E-4</v>
      </c>
      <c r="BC48" s="34">
        <f>$W$28/'Fixed data'!$C$7</f>
        <v>2.0622222222222225E-4</v>
      </c>
      <c r="BD48" s="34">
        <f>$W$28/'Fixed data'!$C$7</f>
        <v>2.0622222222222225E-4</v>
      </c>
    </row>
    <row r="49" spans="1:56" ht="16.5" hidden="1" customHeight="1" outlineLevel="1" x14ac:dyDescent="0.35">
      <c r="A49" s="116"/>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2.0622222222222225E-4</v>
      </c>
      <c r="Z49" s="34">
        <f>$X$28/'Fixed data'!$C$7</f>
        <v>2.0622222222222225E-4</v>
      </c>
      <c r="AA49" s="34">
        <f>$X$28/'Fixed data'!$C$7</f>
        <v>2.0622222222222225E-4</v>
      </c>
      <c r="AB49" s="34">
        <f>$X$28/'Fixed data'!$C$7</f>
        <v>2.0622222222222225E-4</v>
      </c>
      <c r="AC49" s="34">
        <f>$X$28/'Fixed data'!$C$7</f>
        <v>2.0622222222222225E-4</v>
      </c>
      <c r="AD49" s="34">
        <f>$X$28/'Fixed data'!$C$7</f>
        <v>2.0622222222222225E-4</v>
      </c>
      <c r="AE49" s="34">
        <f>$X$28/'Fixed data'!$C$7</f>
        <v>2.0622222222222225E-4</v>
      </c>
      <c r="AF49" s="34">
        <f>$X$28/'Fixed data'!$C$7</f>
        <v>2.0622222222222225E-4</v>
      </c>
      <c r="AG49" s="34">
        <f>$X$28/'Fixed data'!$C$7</f>
        <v>2.0622222222222225E-4</v>
      </c>
      <c r="AH49" s="34">
        <f>$X$28/'Fixed data'!$C$7</f>
        <v>2.0622222222222225E-4</v>
      </c>
      <c r="AI49" s="34">
        <f>$X$28/'Fixed data'!$C$7</f>
        <v>2.0622222222222225E-4</v>
      </c>
      <c r="AJ49" s="34">
        <f>$X$28/'Fixed data'!$C$7</f>
        <v>2.0622222222222225E-4</v>
      </c>
      <c r="AK49" s="34">
        <f>$X$28/'Fixed data'!$C$7</f>
        <v>2.0622222222222225E-4</v>
      </c>
      <c r="AL49" s="34">
        <f>$X$28/'Fixed data'!$C$7</f>
        <v>2.0622222222222225E-4</v>
      </c>
      <c r="AM49" s="34">
        <f>$X$28/'Fixed data'!$C$7</f>
        <v>2.0622222222222225E-4</v>
      </c>
      <c r="AN49" s="34">
        <f>$X$28/'Fixed data'!$C$7</f>
        <v>2.0622222222222225E-4</v>
      </c>
      <c r="AO49" s="34">
        <f>$X$28/'Fixed data'!$C$7</f>
        <v>2.0622222222222225E-4</v>
      </c>
      <c r="AP49" s="34">
        <f>$X$28/'Fixed data'!$C$7</f>
        <v>2.0622222222222225E-4</v>
      </c>
      <c r="AQ49" s="34">
        <f>$X$28/'Fixed data'!$C$7</f>
        <v>2.0622222222222225E-4</v>
      </c>
      <c r="AR49" s="34">
        <f>$X$28/'Fixed data'!$C$7</f>
        <v>2.0622222222222225E-4</v>
      </c>
      <c r="AS49" s="34">
        <f>$X$28/'Fixed data'!$C$7</f>
        <v>2.0622222222222225E-4</v>
      </c>
      <c r="AT49" s="34">
        <f>$X$28/'Fixed data'!$C$7</f>
        <v>2.0622222222222225E-4</v>
      </c>
      <c r="AU49" s="34">
        <f>$X$28/'Fixed data'!$C$7</f>
        <v>2.0622222222222225E-4</v>
      </c>
      <c r="AV49" s="34">
        <f>$X$28/'Fixed data'!$C$7</f>
        <v>2.0622222222222225E-4</v>
      </c>
      <c r="AW49" s="34">
        <f>$X$28/'Fixed data'!$C$7</f>
        <v>2.0622222222222225E-4</v>
      </c>
      <c r="AX49" s="34">
        <f>$X$28/'Fixed data'!$C$7</f>
        <v>2.0622222222222225E-4</v>
      </c>
      <c r="AY49" s="34">
        <f>$X$28/'Fixed data'!$C$7</f>
        <v>2.0622222222222225E-4</v>
      </c>
      <c r="AZ49" s="34">
        <f>$X$28/'Fixed data'!$C$7</f>
        <v>2.0622222222222225E-4</v>
      </c>
      <c r="BA49" s="34">
        <f>$X$28/'Fixed data'!$C$7</f>
        <v>2.0622222222222225E-4</v>
      </c>
      <c r="BB49" s="34">
        <f>$X$28/'Fixed data'!$C$7</f>
        <v>2.0622222222222225E-4</v>
      </c>
      <c r="BC49" s="34">
        <f>$X$28/'Fixed data'!$C$7</f>
        <v>2.0622222222222225E-4</v>
      </c>
      <c r="BD49" s="34">
        <f>$X$28/'Fixed data'!$C$7</f>
        <v>2.0622222222222225E-4</v>
      </c>
    </row>
    <row r="50" spans="1:56" ht="16.5" hidden="1" customHeight="1" outlineLevel="1" x14ac:dyDescent="0.35">
      <c r="A50" s="116"/>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2.0622222222222225E-4</v>
      </c>
      <c r="AA50" s="34">
        <f>$Y$28/'Fixed data'!$C$7</f>
        <v>2.0622222222222225E-4</v>
      </c>
      <c r="AB50" s="34">
        <f>$Y$28/'Fixed data'!$C$7</f>
        <v>2.0622222222222225E-4</v>
      </c>
      <c r="AC50" s="34">
        <f>$Y$28/'Fixed data'!$C$7</f>
        <v>2.0622222222222225E-4</v>
      </c>
      <c r="AD50" s="34">
        <f>$Y$28/'Fixed data'!$C$7</f>
        <v>2.0622222222222225E-4</v>
      </c>
      <c r="AE50" s="34">
        <f>$Y$28/'Fixed data'!$C$7</f>
        <v>2.0622222222222225E-4</v>
      </c>
      <c r="AF50" s="34">
        <f>$Y$28/'Fixed data'!$C$7</f>
        <v>2.0622222222222225E-4</v>
      </c>
      <c r="AG50" s="34">
        <f>$Y$28/'Fixed data'!$C$7</f>
        <v>2.0622222222222225E-4</v>
      </c>
      <c r="AH50" s="34">
        <f>$Y$28/'Fixed data'!$C$7</f>
        <v>2.0622222222222225E-4</v>
      </c>
      <c r="AI50" s="34">
        <f>$Y$28/'Fixed data'!$C$7</f>
        <v>2.0622222222222225E-4</v>
      </c>
      <c r="AJ50" s="34">
        <f>$Y$28/'Fixed data'!$C$7</f>
        <v>2.0622222222222225E-4</v>
      </c>
      <c r="AK50" s="34">
        <f>$Y$28/'Fixed data'!$C$7</f>
        <v>2.0622222222222225E-4</v>
      </c>
      <c r="AL50" s="34">
        <f>$Y$28/'Fixed data'!$C$7</f>
        <v>2.0622222222222225E-4</v>
      </c>
      <c r="AM50" s="34">
        <f>$Y$28/'Fixed data'!$C$7</f>
        <v>2.0622222222222225E-4</v>
      </c>
      <c r="AN50" s="34">
        <f>$Y$28/'Fixed data'!$C$7</f>
        <v>2.0622222222222225E-4</v>
      </c>
      <c r="AO50" s="34">
        <f>$Y$28/'Fixed data'!$C$7</f>
        <v>2.0622222222222225E-4</v>
      </c>
      <c r="AP50" s="34">
        <f>$Y$28/'Fixed data'!$C$7</f>
        <v>2.0622222222222225E-4</v>
      </c>
      <c r="AQ50" s="34">
        <f>$Y$28/'Fixed data'!$C$7</f>
        <v>2.0622222222222225E-4</v>
      </c>
      <c r="AR50" s="34">
        <f>$Y$28/'Fixed data'!$C$7</f>
        <v>2.0622222222222225E-4</v>
      </c>
      <c r="AS50" s="34">
        <f>$Y$28/'Fixed data'!$C$7</f>
        <v>2.0622222222222225E-4</v>
      </c>
      <c r="AT50" s="34">
        <f>$Y$28/'Fixed data'!$C$7</f>
        <v>2.0622222222222225E-4</v>
      </c>
      <c r="AU50" s="34">
        <f>$Y$28/'Fixed data'!$C$7</f>
        <v>2.0622222222222225E-4</v>
      </c>
      <c r="AV50" s="34">
        <f>$Y$28/'Fixed data'!$C$7</f>
        <v>2.0622222222222225E-4</v>
      </c>
      <c r="AW50" s="34">
        <f>$Y$28/'Fixed data'!$C$7</f>
        <v>2.0622222222222225E-4</v>
      </c>
      <c r="AX50" s="34">
        <f>$Y$28/'Fixed data'!$C$7</f>
        <v>2.0622222222222225E-4</v>
      </c>
      <c r="AY50" s="34">
        <f>$Y$28/'Fixed data'!$C$7</f>
        <v>2.0622222222222225E-4</v>
      </c>
      <c r="AZ50" s="34">
        <f>$Y$28/'Fixed data'!$C$7</f>
        <v>2.0622222222222225E-4</v>
      </c>
      <c r="BA50" s="34">
        <f>$Y$28/'Fixed data'!$C$7</f>
        <v>2.0622222222222225E-4</v>
      </c>
      <c r="BB50" s="34">
        <f>$Y$28/'Fixed data'!$C$7</f>
        <v>2.0622222222222225E-4</v>
      </c>
      <c r="BC50" s="34">
        <f>$Y$28/'Fixed data'!$C$7</f>
        <v>2.0622222222222225E-4</v>
      </c>
      <c r="BD50" s="34">
        <f>$Y$28/'Fixed data'!$C$7</f>
        <v>2.0622222222222225E-4</v>
      </c>
    </row>
    <row r="51" spans="1:56" ht="16.5" hidden="1" customHeight="1" outlineLevel="1" x14ac:dyDescent="0.35">
      <c r="A51" s="116"/>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2.0622222222222225E-4</v>
      </c>
      <c r="AB51" s="34">
        <f>$Z$28/'Fixed data'!$C$7</f>
        <v>2.0622222222222225E-4</v>
      </c>
      <c r="AC51" s="34">
        <f>$Z$28/'Fixed data'!$C$7</f>
        <v>2.0622222222222225E-4</v>
      </c>
      <c r="AD51" s="34">
        <f>$Z$28/'Fixed data'!$C$7</f>
        <v>2.0622222222222225E-4</v>
      </c>
      <c r="AE51" s="34">
        <f>$Z$28/'Fixed data'!$C$7</f>
        <v>2.0622222222222225E-4</v>
      </c>
      <c r="AF51" s="34">
        <f>$Z$28/'Fixed data'!$C$7</f>
        <v>2.0622222222222225E-4</v>
      </c>
      <c r="AG51" s="34">
        <f>$Z$28/'Fixed data'!$C$7</f>
        <v>2.0622222222222225E-4</v>
      </c>
      <c r="AH51" s="34">
        <f>$Z$28/'Fixed data'!$C$7</f>
        <v>2.0622222222222225E-4</v>
      </c>
      <c r="AI51" s="34">
        <f>$Z$28/'Fixed data'!$C$7</f>
        <v>2.0622222222222225E-4</v>
      </c>
      <c r="AJ51" s="34">
        <f>$Z$28/'Fixed data'!$C$7</f>
        <v>2.0622222222222225E-4</v>
      </c>
      <c r="AK51" s="34">
        <f>$Z$28/'Fixed data'!$C$7</f>
        <v>2.0622222222222225E-4</v>
      </c>
      <c r="AL51" s="34">
        <f>$Z$28/'Fixed data'!$C$7</f>
        <v>2.0622222222222225E-4</v>
      </c>
      <c r="AM51" s="34">
        <f>$Z$28/'Fixed data'!$C$7</f>
        <v>2.0622222222222225E-4</v>
      </c>
      <c r="AN51" s="34">
        <f>$Z$28/'Fixed data'!$C$7</f>
        <v>2.0622222222222225E-4</v>
      </c>
      <c r="AO51" s="34">
        <f>$Z$28/'Fixed data'!$C$7</f>
        <v>2.0622222222222225E-4</v>
      </c>
      <c r="AP51" s="34">
        <f>$Z$28/'Fixed data'!$C$7</f>
        <v>2.0622222222222225E-4</v>
      </c>
      <c r="AQ51" s="34">
        <f>$Z$28/'Fixed data'!$C$7</f>
        <v>2.0622222222222225E-4</v>
      </c>
      <c r="AR51" s="34">
        <f>$Z$28/'Fixed data'!$C$7</f>
        <v>2.0622222222222225E-4</v>
      </c>
      <c r="AS51" s="34">
        <f>$Z$28/'Fixed data'!$C$7</f>
        <v>2.0622222222222225E-4</v>
      </c>
      <c r="AT51" s="34">
        <f>$Z$28/'Fixed data'!$C$7</f>
        <v>2.0622222222222225E-4</v>
      </c>
      <c r="AU51" s="34">
        <f>$Z$28/'Fixed data'!$C$7</f>
        <v>2.0622222222222225E-4</v>
      </c>
      <c r="AV51" s="34">
        <f>$Z$28/'Fixed data'!$C$7</f>
        <v>2.0622222222222225E-4</v>
      </c>
      <c r="AW51" s="34">
        <f>$Z$28/'Fixed data'!$C$7</f>
        <v>2.0622222222222225E-4</v>
      </c>
      <c r="AX51" s="34">
        <f>$Z$28/'Fixed data'!$C$7</f>
        <v>2.0622222222222225E-4</v>
      </c>
      <c r="AY51" s="34">
        <f>$Z$28/'Fixed data'!$C$7</f>
        <v>2.0622222222222225E-4</v>
      </c>
      <c r="AZ51" s="34">
        <f>$Z$28/'Fixed data'!$C$7</f>
        <v>2.0622222222222225E-4</v>
      </c>
      <c r="BA51" s="34">
        <f>$Z$28/'Fixed data'!$C$7</f>
        <v>2.0622222222222225E-4</v>
      </c>
      <c r="BB51" s="34">
        <f>$Z$28/'Fixed data'!$C$7</f>
        <v>2.0622222222222225E-4</v>
      </c>
      <c r="BC51" s="34">
        <f>$Z$28/'Fixed data'!$C$7</f>
        <v>2.0622222222222225E-4</v>
      </c>
      <c r="BD51" s="34">
        <f>$Z$28/'Fixed data'!$C$7</f>
        <v>2.0622222222222225E-4</v>
      </c>
    </row>
    <row r="52" spans="1:56" ht="16.5" hidden="1" customHeight="1" outlineLevel="1" x14ac:dyDescent="0.35">
      <c r="A52" s="116"/>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2.0622222222222225E-4</v>
      </c>
      <c r="AC52" s="34">
        <f>$AA$28/'Fixed data'!$C$7</f>
        <v>2.0622222222222225E-4</v>
      </c>
      <c r="AD52" s="34">
        <f>$AA$28/'Fixed data'!$C$7</f>
        <v>2.0622222222222225E-4</v>
      </c>
      <c r="AE52" s="34">
        <f>$AA$28/'Fixed data'!$C$7</f>
        <v>2.0622222222222225E-4</v>
      </c>
      <c r="AF52" s="34">
        <f>$AA$28/'Fixed data'!$C$7</f>
        <v>2.0622222222222225E-4</v>
      </c>
      <c r="AG52" s="34">
        <f>$AA$28/'Fixed data'!$C$7</f>
        <v>2.0622222222222225E-4</v>
      </c>
      <c r="AH52" s="34">
        <f>$AA$28/'Fixed data'!$C$7</f>
        <v>2.0622222222222225E-4</v>
      </c>
      <c r="AI52" s="34">
        <f>$AA$28/'Fixed data'!$C$7</f>
        <v>2.0622222222222225E-4</v>
      </c>
      <c r="AJ52" s="34">
        <f>$AA$28/'Fixed data'!$C$7</f>
        <v>2.0622222222222225E-4</v>
      </c>
      <c r="AK52" s="34">
        <f>$AA$28/'Fixed data'!$C$7</f>
        <v>2.0622222222222225E-4</v>
      </c>
      <c r="AL52" s="34">
        <f>$AA$28/'Fixed data'!$C$7</f>
        <v>2.0622222222222225E-4</v>
      </c>
      <c r="AM52" s="34">
        <f>$AA$28/'Fixed data'!$C$7</f>
        <v>2.0622222222222225E-4</v>
      </c>
      <c r="AN52" s="34">
        <f>$AA$28/'Fixed data'!$C$7</f>
        <v>2.0622222222222225E-4</v>
      </c>
      <c r="AO52" s="34">
        <f>$AA$28/'Fixed data'!$C$7</f>
        <v>2.0622222222222225E-4</v>
      </c>
      <c r="AP52" s="34">
        <f>$AA$28/'Fixed data'!$C$7</f>
        <v>2.0622222222222225E-4</v>
      </c>
      <c r="AQ52" s="34">
        <f>$AA$28/'Fixed data'!$C$7</f>
        <v>2.0622222222222225E-4</v>
      </c>
      <c r="AR52" s="34">
        <f>$AA$28/'Fixed data'!$C$7</f>
        <v>2.0622222222222225E-4</v>
      </c>
      <c r="AS52" s="34">
        <f>$AA$28/'Fixed data'!$C$7</f>
        <v>2.0622222222222225E-4</v>
      </c>
      <c r="AT52" s="34">
        <f>$AA$28/'Fixed data'!$C$7</f>
        <v>2.0622222222222225E-4</v>
      </c>
      <c r="AU52" s="34">
        <f>$AA$28/'Fixed data'!$C$7</f>
        <v>2.0622222222222225E-4</v>
      </c>
      <c r="AV52" s="34">
        <f>$AA$28/'Fixed data'!$C$7</f>
        <v>2.0622222222222225E-4</v>
      </c>
      <c r="AW52" s="34">
        <f>$AA$28/'Fixed data'!$C$7</f>
        <v>2.0622222222222225E-4</v>
      </c>
      <c r="AX52" s="34">
        <f>$AA$28/'Fixed data'!$C$7</f>
        <v>2.0622222222222225E-4</v>
      </c>
      <c r="AY52" s="34">
        <f>$AA$28/'Fixed data'!$C$7</f>
        <v>2.0622222222222225E-4</v>
      </c>
      <c r="AZ52" s="34">
        <f>$AA$28/'Fixed data'!$C$7</f>
        <v>2.0622222222222225E-4</v>
      </c>
      <c r="BA52" s="34">
        <f>$AA$28/'Fixed data'!$C$7</f>
        <v>2.0622222222222225E-4</v>
      </c>
      <c r="BB52" s="34">
        <f>$AA$28/'Fixed data'!$C$7</f>
        <v>2.0622222222222225E-4</v>
      </c>
      <c r="BC52" s="34">
        <f>$AA$28/'Fixed data'!$C$7</f>
        <v>2.0622222222222225E-4</v>
      </c>
      <c r="BD52" s="34">
        <f>$AA$28/'Fixed data'!$C$7</f>
        <v>2.0622222222222225E-4</v>
      </c>
    </row>
    <row r="53" spans="1:56" ht="16.5" hidden="1" customHeight="1" outlineLevel="1" x14ac:dyDescent="0.35">
      <c r="A53" s="116"/>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2.0622222222222225E-4</v>
      </c>
      <c r="AD53" s="34">
        <f>$AB$28/'Fixed data'!$C$7</f>
        <v>2.0622222222222225E-4</v>
      </c>
      <c r="AE53" s="34">
        <f>$AB$28/'Fixed data'!$C$7</f>
        <v>2.0622222222222225E-4</v>
      </c>
      <c r="AF53" s="34">
        <f>$AB$28/'Fixed data'!$C$7</f>
        <v>2.0622222222222225E-4</v>
      </c>
      <c r="AG53" s="34">
        <f>$AB$28/'Fixed data'!$C$7</f>
        <v>2.0622222222222225E-4</v>
      </c>
      <c r="AH53" s="34">
        <f>$AB$28/'Fixed data'!$C$7</f>
        <v>2.0622222222222225E-4</v>
      </c>
      <c r="AI53" s="34">
        <f>$AB$28/'Fixed data'!$C$7</f>
        <v>2.0622222222222225E-4</v>
      </c>
      <c r="AJ53" s="34">
        <f>$AB$28/'Fixed data'!$C$7</f>
        <v>2.0622222222222225E-4</v>
      </c>
      <c r="AK53" s="34">
        <f>$AB$28/'Fixed data'!$C$7</f>
        <v>2.0622222222222225E-4</v>
      </c>
      <c r="AL53" s="34">
        <f>$AB$28/'Fixed data'!$C$7</f>
        <v>2.0622222222222225E-4</v>
      </c>
      <c r="AM53" s="34">
        <f>$AB$28/'Fixed data'!$C$7</f>
        <v>2.0622222222222225E-4</v>
      </c>
      <c r="AN53" s="34">
        <f>$AB$28/'Fixed data'!$C$7</f>
        <v>2.0622222222222225E-4</v>
      </c>
      <c r="AO53" s="34">
        <f>$AB$28/'Fixed data'!$C$7</f>
        <v>2.0622222222222225E-4</v>
      </c>
      <c r="AP53" s="34">
        <f>$AB$28/'Fixed data'!$C$7</f>
        <v>2.0622222222222225E-4</v>
      </c>
      <c r="AQ53" s="34">
        <f>$AB$28/'Fixed data'!$C$7</f>
        <v>2.0622222222222225E-4</v>
      </c>
      <c r="AR53" s="34">
        <f>$AB$28/'Fixed data'!$C$7</f>
        <v>2.0622222222222225E-4</v>
      </c>
      <c r="AS53" s="34">
        <f>$AB$28/'Fixed data'!$C$7</f>
        <v>2.0622222222222225E-4</v>
      </c>
      <c r="AT53" s="34">
        <f>$AB$28/'Fixed data'!$C$7</f>
        <v>2.0622222222222225E-4</v>
      </c>
      <c r="AU53" s="34">
        <f>$AB$28/'Fixed data'!$C$7</f>
        <v>2.0622222222222225E-4</v>
      </c>
      <c r="AV53" s="34">
        <f>$AB$28/'Fixed data'!$C$7</f>
        <v>2.0622222222222225E-4</v>
      </c>
      <c r="AW53" s="34">
        <f>$AB$28/'Fixed data'!$C$7</f>
        <v>2.0622222222222225E-4</v>
      </c>
      <c r="AX53" s="34">
        <f>$AB$28/'Fixed data'!$C$7</f>
        <v>2.0622222222222225E-4</v>
      </c>
      <c r="AY53" s="34">
        <f>$AB$28/'Fixed data'!$C$7</f>
        <v>2.0622222222222225E-4</v>
      </c>
      <c r="AZ53" s="34">
        <f>$AB$28/'Fixed data'!$C$7</f>
        <v>2.0622222222222225E-4</v>
      </c>
      <c r="BA53" s="34">
        <f>$AB$28/'Fixed data'!$C$7</f>
        <v>2.0622222222222225E-4</v>
      </c>
      <c r="BB53" s="34">
        <f>$AB$28/'Fixed data'!$C$7</f>
        <v>2.0622222222222225E-4</v>
      </c>
      <c r="BC53" s="34">
        <f>$AB$28/'Fixed data'!$C$7</f>
        <v>2.0622222222222225E-4</v>
      </c>
      <c r="BD53" s="34">
        <f>$AB$28/'Fixed data'!$C$7</f>
        <v>2.0622222222222225E-4</v>
      </c>
    </row>
    <row r="54" spans="1:56" ht="16.5" hidden="1" customHeight="1" outlineLevel="1" x14ac:dyDescent="0.35">
      <c r="A54" s="116"/>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2.0622222222222225E-4</v>
      </c>
      <c r="AE54" s="34">
        <f>$AC$28/'Fixed data'!$C$7</f>
        <v>2.0622222222222225E-4</v>
      </c>
      <c r="AF54" s="34">
        <f>$AC$28/'Fixed data'!$C$7</f>
        <v>2.0622222222222225E-4</v>
      </c>
      <c r="AG54" s="34">
        <f>$AC$28/'Fixed data'!$C$7</f>
        <v>2.0622222222222225E-4</v>
      </c>
      <c r="AH54" s="34">
        <f>$AC$28/'Fixed data'!$C$7</f>
        <v>2.0622222222222225E-4</v>
      </c>
      <c r="AI54" s="34">
        <f>$AC$28/'Fixed data'!$C$7</f>
        <v>2.0622222222222225E-4</v>
      </c>
      <c r="AJ54" s="34">
        <f>$AC$28/'Fixed data'!$C$7</f>
        <v>2.0622222222222225E-4</v>
      </c>
      <c r="AK54" s="34">
        <f>$AC$28/'Fixed data'!$C$7</f>
        <v>2.0622222222222225E-4</v>
      </c>
      <c r="AL54" s="34">
        <f>$AC$28/'Fixed data'!$C$7</f>
        <v>2.0622222222222225E-4</v>
      </c>
      <c r="AM54" s="34">
        <f>$AC$28/'Fixed data'!$C$7</f>
        <v>2.0622222222222225E-4</v>
      </c>
      <c r="AN54" s="34">
        <f>$AC$28/'Fixed data'!$C$7</f>
        <v>2.0622222222222225E-4</v>
      </c>
      <c r="AO54" s="34">
        <f>$AC$28/'Fixed data'!$C$7</f>
        <v>2.0622222222222225E-4</v>
      </c>
      <c r="AP54" s="34">
        <f>$AC$28/'Fixed data'!$C$7</f>
        <v>2.0622222222222225E-4</v>
      </c>
      <c r="AQ54" s="34">
        <f>$AC$28/'Fixed data'!$C$7</f>
        <v>2.0622222222222225E-4</v>
      </c>
      <c r="AR54" s="34">
        <f>$AC$28/'Fixed data'!$C$7</f>
        <v>2.0622222222222225E-4</v>
      </c>
      <c r="AS54" s="34">
        <f>$AC$28/'Fixed data'!$C$7</f>
        <v>2.0622222222222225E-4</v>
      </c>
      <c r="AT54" s="34">
        <f>$AC$28/'Fixed data'!$C$7</f>
        <v>2.0622222222222225E-4</v>
      </c>
      <c r="AU54" s="34">
        <f>$AC$28/'Fixed data'!$C$7</f>
        <v>2.0622222222222225E-4</v>
      </c>
      <c r="AV54" s="34">
        <f>$AC$28/'Fixed data'!$C$7</f>
        <v>2.0622222222222225E-4</v>
      </c>
      <c r="AW54" s="34">
        <f>$AC$28/'Fixed data'!$C$7</f>
        <v>2.0622222222222225E-4</v>
      </c>
      <c r="AX54" s="34">
        <f>$AC$28/'Fixed data'!$C$7</f>
        <v>2.0622222222222225E-4</v>
      </c>
      <c r="AY54" s="34">
        <f>$AC$28/'Fixed data'!$C$7</f>
        <v>2.0622222222222225E-4</v>
      </c>
      <c r="AZ54" s="34">
        <f>$AC$28/'Fixed data'!$C$7</f>
        <v>2.0622222222222225E-4</v>
      </c>
      <c r="BA54" s="34">
        <f>$AC$28/'Fixed data'!$C$7</f>
        <v>2.0622222222222225E-4</v>
      </c>
      <c r="BB54" s="34">
        <f>$AC$28/'Fixed data'!$C$7</f>
        <v>2.0622222222222225E-4</v>
      </c>
      <c r="BC54" s="34">
        <f>$AC$28/'Fixed data'!$C$7</f>
        <v>2.0622222222222225E-4</v>
      </c>
      <c r="BD54" s="34">
        <f>$AC$28/'Fixed data'!$C$7</f>
        <v>2.0622222222222225E-4</v>
      </c>
    </row>
    <row r="55" spans="1:56" ht="16.5" hidden="1" customHeight="1" outlineLevel="1" x14ac:dyDescent="0.35">
      <c r="A55" s="116"/>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2.0622222222222225E-4</v>
      </c>
      <c r="AF55" s="34">
        <f>$AD$28/'Fixed data'!$C$7</f>
        <v>2.0622222222222225E-4</v>
      </c>
      <c r="AG55" s="34">
        <f>$AD$28/'Fixed data'!$C$7</f>
        <v>2.0622222222222225E-4</v>
      </c>
      <c r="AH55" s="34">
        <f>$AD$28/'Fixed data'!$C$7</f>
        <v>2.0622222222222225E-4</v>
      </c>
      <c r="AI55" s="34">
        <f>$AD$28/'Fixed data'!$C$7</f>
        <v>2.0622222222222225E-4</v>
      </c>
      <c r="AJ55" s="34">
        <f>$AD$28/'Fixed data'!$C$7</f>
        <v>2.0622222222222225E-4</v>
      </c>
      <c r="AK55" s="34">
        <f>$AD$28/'Fixed data'!$C$7</f>
        <v>2.0622222222222225E-4</v>
      </c>
      <c r="AL55" s="34">
        <f>$AD$28/'Fixed data'!$C$7</f>
        <v>2.0622222222222225E-4</v>
      </c>
      <c r="AM55" s="34">
        <f>$AD$28/'Fixed data'!$C$7</f>
        <v>2.0622222222222225E-4</v>
      </c>
      <c r="AN55" s="34">
        <f>$AD$28/'Fixed data'!$C$7</f>
        <v>2.0622222222222225E-4</v>
      </c>
      <c r="AO55" s="34">
        <f>$AD$28/'Fixed data'!$C$7</f>
        <v>2.0622222222222225E-4</v>
      </c>
      <c r="AP55" s="34">
        <f>$AD$28/'Fixed data'!$C$7</f>
        <v>2.0622222222222225E-4</v>
      </c>
      <c r="AQ55" s="34">
        <f>$AD$28/'Fixed data'!$C$7</f>
        <v>2.0622222222222225E-4</v>
      </c>
      <c r="AR55" s="34">
        <f>$AD$28/'Fixed data'!$C$7</f>
        <v>2.0622222222222225E-4</v>
      </c>
      <c r="AS55" s="34">
        <f>$AD$28/'Fixed data'!$C$7</f>
        <v>2.0622222222222225E-4</v>
      </c>
      <c r="AT55" s="34">
        <f>$AD$28/'Fixed data'!$C$7</f>
        <v>2.0622222222222225E-4</v>
      </c>
      <c r="AU55" s="34">
        <f>$AD$28/'Fixed data'!$C$7</f>
        <v>2.0622222222222225E-4</v>
      </c>
      <c r="AV55" s="34">
        <f>$AD$28/'Fixed data'!$C$7</f>
        <v>2.0622222222222225E-4</v>
      </c>
      <c r="AW55" s="34">
        <f>$AD$28/'Fixed data'!$C$7</f>
        <v>2.0622222222222225E-4</v>
      </c>
      <c r="AX55" s="34">
        <f>$AD$28/'Fixed data'!$C$7</f>
        <v>2.0622222222222225E-4</v>
      </c>
      <c r="AY55" s="34">
        <f>$AD$28/'Fixed data'!$C$7</f>
        <v>2.0622222222222225E-4</v>
      </c>
      <c r="AZ55" s="34">
        <f>$AD$28/'Fixed data'!$C$7</f>
        <v>2.0622222222222225E-4</v>
      </c>
      <c r="BA55" s="34">
        <f>$AD$28/'Fixed data'!$C$7</f>
        <v>2.0622222222222225E-4</v>
      </c>
      <c r="BB55" s="34">
        <f>$AD$28/'Fixed data'!$C$7</f>
        <v>2.0622222222222225E-4</v>
      </c>
      <c r="BC55" s="34">
        <f>$AD$28/'Fixed data'!$C$7</f>
        <v>2.0622222222222225E-4</v>
      </c>
      <c r="BD55" s="34">
        <f>$AD$28/'Fixed data'!$C$7</f>
        <v>2.0622222222222225E-4</v>
      </c>
    </row>
    <row r="56" spans="1:56" ht="16.5" hidden="1" customHeight="1" outlineLevel="1" x14ac:dyDescent="0.35">
      <c r="A56" s="116"/>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2.0622222222222225E-4</v>
      </c>
      <c r="AG56" s="34">
        <f>$AE$28/'Fixed data'!$C$7</f>
        <v>2.0622222222222225E-4</v>
      </c>
      <c r="AH56" s="34">
        <f>$AE$28/'Fixed data'!$C$7</f>
        <v>2.0622222222222225E-4</v>
      </c>
      <c r="AI56" s="34">
        <f>$AE$28/'Fixed data'!$C$7</f>
        <v>2.0622222222222225E-4</v>
      </c>
      <c r="AJ56" s="34">
        <f>$AE$28/'Fixed data'!$C$7</f>
        <v>2.0622222222222225E-4</v>
      </c>
      <c r="AK56" s="34">
        <f>$AE$28/'Fixed data'!$C$7</f>
        <v>2.0622222222222225E-4</v>
      </c>
      <c r="AL56" s="34">
        <f>$AE$28/'Fixed data'!$C$7</f>
        <v>2.0622222222222225E-4</v>
      </c>
      <c r="AM56" s="34">
        <f>$AE$28/'Fixed data'!$C$7</f>
        <v>2.0622222222222225E-4</v>
      </c>
      <c r="AN56" s="34">
        <f>$AE$28/'Fixed data'!$C$7</f>
        <v>2.0622222222222225E-4</v>
      </c>
      <c r="AO56" s="34">
        <f>$AE$28/'Fixed data'!$C$7</f>
        <v>2.0622222222222225E-4</v>
      </c>
      <c r="AP56" s="34">
        <f>$AE$28/'Fixed data'!$C$7</f>
        <v>2.0622222222222225E-4</v>
      </c>
      <c r="AQ56" s="34">
        <f>$AE$28/'Fixed data'!$C$7</f>
        <v>2.0622222222222225E-4</v>
      </c>
      <c r="AR56" s="34">
        <f>$AE$28/'Fixed data'!$C$7</f>
        <v>2.0622222222222225E-4</v>
      </c>
      <c r="AS56" s="34">
        <f>$AE$28/'Fixed data'!$C$7</f>
        <v>2.0622222222222225E-4</v>
      </c>
      <c r="AT56" s="34">
        <f>$AE$28/'Fixed data'!$C$7</f>
        <v>2.0622222222222225E-4</v>
      </c>
      <c r="AU56" s="34">
        <f>$AE$28/'Fixed data'!$C$7</f>
        <v>2.0622222222222225E-4</v>
      </c>
      <c r="AV56" s="34">
        <f>$AE$28/'Fixed data'!$C$7</f>
        <v>2.0622222222222225E-4</v>
      </c>
      <c r="AW56" s="34">
        <f>$AE$28/'Fixed data'!$C$7</f>
        <v>2.0622222222222225E-4</v>
      </c>
      <c r="AX56" s="34">
        <f>$AE$28/'Fixed data'!$C$7</f>
        <v>2.0622222222222225E-4</v>
      </c>
      <c r="AY56" s="34">
        <f>$AE$28/'Fixed data'!$C$7</f>
        <v>2.0622222222222225E-4</v>
      </c>
      <c r="AZ56" s="34">
        <f>$AE$28/'Fixed data'!$C$7</f>
        <v>2.0622222222222225E-4</v>
      </c>
      <c r="BA56" s="34">
        <f>$AE$28/'Fixed data'!$C$7</f>
        <v>2.0622222222222225E-4</v>
      </c>
      <c r="BB56" s="34">
        <f>$AE$28/'Fixed data'!$C$7</f>
        <v>2.0622222222222225E-4</v>
      </c>
      <c r="BC56" s="34">
        <f>$AE$28/'Fixed data'!$C$7</f>
        <v>2.0622222222222225E-4</v>
      </c>
      <c r="BD56" s="34">
        <f>$AE$28/'Fixed data'!$C$7</f>
        <v>2.0622222222222225E-4</v>
      </c>
    </row>
    <row r="57" spans="1:56" ht="16.5" hidden="1" customHeight="1" outlineLevel="1" x14ac:dyDescent="0.35">
      <c r="A57" s="116"/>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2.0622222222222225E-4</v>
      </c>
      <c r="AH57" s="34">
        <f>$AF$28/'Fixed data'!$C$7</f>
        <v>2.0622222222222225E-4</v>
      </c>
      <c r="AI57" s="34">
        <f>$AF$28/'Fixed data'!$C$7</f>
        <v>2.0622222222222225E-4</v>
      </c>
      <c r="AJ57" s="34">
        <f>$AF$28/'Fixed data'!$C$7</f>
        <v>2.0622222222222225E-4</v>
      </c>
      <c r="AK57" s="34">
        <f>$AF$28/'Fixed data'!$C$7</f>
        <v>2.0622222222222225E-4</v>
      </c>
      <c r="AL57" s="34">
        <f>$AF$28/'Fixed data'!$C$7</f>
        <v>2.0622222222222225E-4</v>
      </c>
      <c r="AM57" s="34">
        <f>$AF$28/'Fixed data'!$C$7</f>
        <v>2.0622222222222225E-4</v>
      </c>
      <c r="AN57" s="34">
        <f>$AF$28/'Fixed data'!$C$7</f>
        <v>2.0622222222222225E-4</v>
      </c>
      <c r="AO57" s="34">
        <f>$AF$28/'Fixed data'!$C$7</f>
        <v>2.0622222222222225E-4</v>
      </c>
      <c r="AP57" s="34">
        <f>$AF$28/'Fixed data'!$C$7</f>
        <v>2.0622222222222225E-4</v>
      </c>
      <c r="AQ57" s="34">
        <f>$AF$28/'Fixed data'!$C$7</f>
        <v>2.0622222222222225E-4</v>
      </c>
      <c r="AR57" s="34">
        <f>$AF$28/'Fixed data'!$C$7</f>
        <v>2.0622222222222225E-4</v>
      </c>
      <c r="AS57" s="34">
        <f>$AF$28/'Fixed data'!$C$7</f>
        <v>2.0622222222222225E-4</v>
      </c>
      <c r="AT57" s="34">
        <f>$AF$28/'Fixed data'!$C$7</f>
        <v>2.0622222222222225E-4</v>
      </c>
      <c r="AU57" s="34">
        <f>$AF$28/'Fixed data'!$C$7</f>
        <v>2.0622222222222225E-4</v>
      </c>
      <c r="AV57" s="34">
        <f>$AF$28/'Fixed data'!$C$7</f>
        <v>2.0622222222222225E-4</v>
      </c>
      <c r="AW57" s="34">
        <f>$AF$28/'Fixed data'!$C$7</f>
        <v>2.0622222222222225E-4</v>
      </c>
      <c r="AX57" s="34">
        <f>$AF$28/'Fixed data'!$C$7</f>
        <v>2.0622222222222225E-4</v>
      </c>
      <c r="AY57" s="34">
        <f>$AF$28/'Fixed data'!$C$7</f>
        <v>2.0622222222222225E-4</v>
      </c>
      <c r="AZ57" s="34">
        <f>$AF$28/'Fixed data'!$C$7</f>
        <v>2.0622222222222225E-4</v>
      </c>
      <c r="BA57" s="34">
        <f>$AF$28/'Fixed data'!$C$7</f>
        <v>2.0622222222222225E-4</v>
      </c>
      <c r="BB57" s="34">
        <f>$AF$28/'Fixed data'!$C$7</f>
        <v>2.0622222222222225E-4</v>
      </c>
      <c r="BC57" s="34">
        <f>$AF$28/'Fixed data'!$C$7</f>
        <v>2.0622222222222225E-4</v>
      </c>
      <c r="BD57" s="34">
        <f>$AF$28/'Fixed data'!$C$7</f>
        <v>2.0622222222222225E-4</v>
      </c>
    </row>
    <row r="58" spans="1:56" ht="16.5" hidden="1" customHeight="1" outlineLevel="1" x14ac:dyDescent="0.35">
      <c r="A58" s="116"/>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2.0622222222222225E-4</v>
      </c>
      <c r="AI58" s="34">
        <f>$AG$28/'Fixed data'!$C$7</f>
        <v>2.0622222222222225E-4</v>
      </c>
      <c r="AJ58" s="34">
        <f>$AG$28/'Fixed data'!$C$7</f>
        <v>2.0622222222222225E-4</v>
      </c>
      <c r="AK58" s="34">
        <f>$AG$28/'Fixed data'!$C$7</f>
        <v>2.0622222222222225E-4</v>
      </c>
      <c r="AL58" s="34">
        <f>$AG$28/'Fixed data'!$C$7</f>
        <v>2.0622222222222225E-4</v>
      </c>
      <c r="AM58" s="34">
        <f>$AG$28/'Fixed data'!$C$7</f>
        <v>2.0622222222222225E-4</v>
      </c>
      <c r="AN58" s="34">
        <f>$AG$28/'Fixed data'!$C$7</f>
        <v>2.0622222222222225E-4</v>
      </c>
      <c r="AO58" s="34">
        <f>$AG$28/'Fixed data'!$C$7</f>
        <v>2.0622222222222225E-4</v>
      </c>
      <c r="AP58" s="34">
        <f>$AG$28/'Fixed data'!$C$7</f>
        <v>2.0622222222222225E-4</v>
      </c>
      <c r="AQ58" s="34">
        <f>$AG$28/'Fixed data'!$C$7</f>
        <v>2.0622222222222225E-4</v>
      </c>
      <c r="AR58" s="34">
        <f>$AG$28/'Fixed data'!$C$7</f>
        <v>2.0622222222222225E-4</v>
      </c>
      <c r="AS58" s="34">
        <f>$AG$28/'Fixed data'!$C$7</f>
        <v>2.0622222222222225E-4</v>
      </c>
      <c r="AT58" s="34">
        <f>$AG$28/'Fixed data'!$C$7</f>
        <v>2.0622222222222225E-4</v>
      </c>
      <c r="AU58" s="34">
        <f>$AG$28/'Fixed data'!$C$7</f>
        <v>2.0622222222222225E-4</v>
      </c>
      <c r="AV58" s="34">
        <f>$AG$28/'Fixed data'!$C$7</f>
        <v>2.0622222222222225E-4</v>
      </c>
      <c r="AW58" s="34">
        <f>$AG$28/'Fixed data'!$C$7</f>
        <v>2.0622222222222225E-4</v>
      </c>
      <c r="AX58" s="34">
        <f>$AG$28/'Fixed data'!$C$7</f>
        <v>2.0622222222222225E-4</v>
      </c>
      <c r="AY58" s="34">
        <f>$AG$28/'Fixed data'!$C$7</f>
        <v>2.0622222222222225E-4</v>
      </c>
      <c r="AZ58" s="34">
        <f>$AG$28/'Fixed data'!$C$7</f>
        <v>2.0622222222222225E-4</v>
      </c>
      <c r="BA58" s="34">
        <f>$AG$28/'Fixed data'!$C$7</f>
        <v>2.0622222222222225E-4</v>
      </c>
      <c r="BB58" s="34">
        <f>$AG$28/'Fixed data'!$C$7</f>
        <v>2.0622222222222225E-4</v>
      </c>
      <c r="BC58" s="34">
        <f>$AG$28/'Fixed data'!$C$7</f>
        <v>2.0622222222222225E-4</v>
      </c>
      <c r="BD58" s="34">
        <f>$AG$28/'Fixed data'!$C$7</f>
        <v>2.0622222222222225E-4</v>
      </c>
    </row>
    <row r="59" spans="1:56" ht="16.5" hidden="1" customHeight="1" outlineLevel="1" x14ac:dyDescent="0.35">
      <c r="A59" s="116"/>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2.0622222222222225E-4</v>
      </c>
      <c r="AJ59" s="34">
        <f>$AH$28/'Fixed data'!$C$7</f>
        <v>2.0622222222222225E-4</v>
      </c>
      <c r="AK59" s="34">
        <f>$AH$28/'Fixed data'!$C$7</f>
        <v>2.0622222222222225E-4</v>
      </c>
      <c r="AL59" s="34">
        <f>$AH$28/'Fixed data'!$C$7</f>
        <v>2.0622222222222225E-4</v>
      </c>
      <c r="AM59" s="34">
        <f>$AH$28/'Fixed data'!$C$7</f>
        <v>2.0622222222222225E-4</v>
      </c>
      <c r="AN59" s="34">
        <f>$AH$28/'Fixed data'!$C$7</f>
        <v>2.0622222222222225E-4</v>
      </c>
      <c r="AO59" s="34">
        <f>$AH$28/'Fixed data'!$C$7</f>
        <v>2.0622222222222225E-4</v>
      </c>
      <c r="AP59" s="34">
        <f>$AH$28/'Fixed data'!$C$7</f>
        <v>2.0622222222222225E-4</v>
      </c>
      <c r="AQ59" s="34">
        <f>$AH$28/'Fixed data'!$C$7</f>
        <v>2.0622222222222225E-4</v>
      </c>
      <c r="AR59" s="34">
        <f>$AH$28/'Fixed data'!$C$7</f>
        <v>2.0622222222222225E-4</v>
      </c>
      <c r="AS59" s="34">
        <f>$AH$28/'Fixed data'!$C$7</f>
        <v>2.0622222222222225E-4</v>
      </c>
      <c r="AT59" s="34">
        <f>$AH$28/'Fixed data'!$C$7</f>
        <v>2.0622222222222225E-4</v>
      </c>
      <c r="AU59" s="34">
        <f>$AH$28/'Fixed data'!$C$7</f>
        <v>2.0622222222222225E-4</v>
      </c>
      <c r="AV59" s="34">
        <f>$AH$28/'Fixed data'!$C$7</f>
        <v>2.0622222222222225E-4</v>
      </c>
      <c r="AW59" s="34">
        <f>$AH$28/'Fixed data'!$C$7</f>
        <v>2.0622222222222225E-4</v>
      </c>
      <c r="AX59" s="34">
        <f>$AH$28/'Fixed data'!$C$7</f>
        <v>2.0622222222222225E-4</v>
      </c>
      <c r="AY59" s="34">
        <f>$AH$28/'Fixed data'!$C$7</f>
        <v>2.0622222222222225E-4</v>
      </c>
      <c r="AZ59" s="34">
        <f>$AH$28/'Fixed data'!$C$7</f>
        <v>2.0622222222222225E-4</v>
      </c>
      <c r="BA59" s="34">
        <f>$AH$28/'Fixed data'!$C$7</f>
        <v>2.0622222222222225E-4</v>
      </c>
      <c r="BB59" s="34">
        <f>$AH$28/'Fixed data'!$C$7</f>
        <v>2.0622222222222225E-4</v>
      </c>
      <c r="BC59" s="34">
        <f>$AH$28/'Fixed data'!$C$7</f>
        <v>2.0622222222222225E-4</v>
      </c>
      <c r="BD59" s="34">
        <f>$AH$28/'Fixed data'!$C$7</f>
        <v>2.0622222222222225E-4</v>
      </c>
    </row>
    <row r="60" spans="1:56" ht="16.5" collapsed="1" x14ac:dyDescent="0.35">
      <c r="A60" s="116"/>
      <c r="B60" s="9" t="s">
        <v>7</v>
      </c>
      <c r="C60" s="9" t="s">
        <v>61</v>
      </c>
      <c r="D60" s="9" t="s">
        <v>40</v>
      </c>
      <c r="E60" s="34">
        <f>SUM(E30:E59)</f>
        <v>0</v>
      </c>
      <c r="F60" s="34">
        <f t="shared" ref="F60:BD60" si="5">SUM(F30:F59)</f>
        <v>-1.2899367794452132E-3</v>
      </c>
      <c r="G60" s="34">
        <f t="shared" si="5"/>
        <v>-1.0833977052605798E-3</v>
      </c>
      <c r="H60" s="34">
        <f t="shared" si="5"/>
        <v>-8.7647582528860139E-4</v>
      </c>
      <c r="I60" s="34">
        <f t="shared" si="5"/>
        <v>-6.699688924025484E-4</v>
      </c>
      <c r="J60" s="34">
        <f t="shared" si="5"/>
        <v>-4.6376442829858548E-4</v>
      </c>
      <c r="K60" s="34">
        <f t="shared" si="5"/>
        <v>-2.5775499616743393E-4</v>
      </c>
      <c r="L60" s="34">
        <f t="shared" si="5"/>
        <v>-5.1924542920222004E-5</v>
      </c>
      <c r="M60" s="34">
        <f t="shared" si="5"/>
        <v>1.5357207649176367E-4</v>
      </c>
      <c r="N60" s="34">
        <f t="shared" si="5"/>
        <v>3.5979429871398592E-4</v>
      </c>
      <c r="O60" s="34">
        <f t="shared" si="5"/>
        <v>5.6601652093620815E-4</v>
      </c>
      <c r="P60" s="34">
        <f t="shared" si="5"/>
        <v>7.7223874315843037E-4</v>
      </c>
      <c r="Q60" s="34">
        <f t="shared" si="5"/>
        <v>9.7846096538065259E-4</v>
      </c>
      <c r="R60" s="34">
        <f t="shared" si="5"/>
        <v>1.1846831876028748E-3</v>
      </c>
      <c r="S60" s="34">
        <f t="shared" si="5"/>
        <v>1.390905409825097E-3</v>
      </c>
      <c r="T60" s="34">
        <f t="shared" si="5"/>
        <v>1.5971276320473193E-3</v>
      </c>
      <c r="U60" s="34">
        <f t="shared" si="5"/>
        <v>1.8033498542695415E-3</v>
      </c>
      <c r="V60" s="34">
        <f t="shared" si="5"/>
        <v>2.0095720764917637E-3</v>
      </c>
      <c r="W60" s="34">
        <f t="shared" si="5"/>
        <v>2.2157942987139859E-3</v>
      </c>
      <c r="X60" s="34">
        <f t="shared" si="5"/>
        <v>2.4220165209362082E-3</v>
      </c>
      <c r="Y60" s="34">
        <f t="shared" si="5"/>
        <v>2.6282387431584304E-3</v>
      </c>
      <c r="Z60" s="34">
        <f t="shared" si="5"/>
        <v>2.8344609653806526E-3</v>
      </c>
      <c r="AA60" s="34">
        <f t="shared" si="5"/>
        <v>3.0406831876028748E-3</v>
      </c>
      <c r="AB60" s="34">
        <f t="shared" si="5"/>
        <v>3.2469054098250971E-3</v>
      </c>
      <c r="AC60" s="34">
        <f t="shared" si="5"/>
        <v>3.4531276320473193E-3</v>
      </c>
      <c r="AD60" s="34">
        <f t="shared" si="5"/>
        <v>3.6593498542695415E-3</v>
      </c>
      <c r="AE60" s="34">
        <f t="shared" si="5"/>
        <v>3.8655720764917637E-3</v>
      </c>
      <c r="AF60" s="34">
        <f t="shared" si="5"/>
        <v>4.0717942987139859E-3</v>
      </c>
      <c r="AG60" s="34">
        <f t="shared" si="5"/>
        <v>4.2780165209362082E-3</v>
      </c>
      <c r="AH60" s="34">
        <f t="shared" si="5"/>
        <v>4.4842387431584304E-3</v>
      </c>
      <c r="AI60" s="34">
        <f t="shared" si="5"/>
        <v>4.6904609653806526E-3</v>
      </c>
      <c r="AJ60" s="34">
        <f t="shared" si="5"/>
        <v>4.6904609653806526E-3</v>
      </c>
      <c r="AK60" s="34">
        <f t="shared" si="5"/>
        <v>4.6904609653806526E-3</v>
      </c>
      <c r="AL60" s="34">
        <f t="shared" si="5"/>
        <v>4.6904609653806526E-3</v>
      </c>
      <c r="AM60" s="34">
        <f t="shared" si="5"/>
        <v>4.6904609653806526E-3</v>
      </c>
      <c r="AN60" s="34">
        <f t="shared" si="5"/>
        <v>4.6904609653806526E-3</v>
      </c>
      <c r="AO60" s="34">
        <f t="shared" si="5"/>
        <v>4.6904609653806526E-3</v>
      </c>
      <c r="AP60" s="34">
        <f t="shared" si="5"/>
        <v>4.6904609653806526E-3</v>
      </c>
      <c r="AQ60" s="34">
        <f t="shared" si="5"/>
        <v>4.6904609653806526E-3</v>
      </c>
      <c r="AR60" s="34">
        <f t="shared" si="5"/>
        <v>4.6904609653806526E-3</v>
      </c>
      <c r="AS60" s="34">
        <f t="shared" si="5"/>
        <v>4.6904609653806526E-3</v>
      </c>
      <c r="AT60" s="34">
        <f t="shared" si="5"/>
        <v>4.6904609653806526E-3</v>
      </c>
      <c r="AU60" s="34">
        <f t="shared" si="5"/>
        <v>4.6904609653806526E-3</v>
      </c>
      <c r="AV60" s="34">
        <f t="shared" si="5"/>
        <v>4.6904609653806526E-3</v>
      </c>
      <c r="AW60" s="34">
        <f t="shared" si="5"/>
        <v>4.6904609653806526E-3</v>
      </c>
      <c r="AX60" s="34">
        <f t="shared" si="5"/>
        <v>4.6904609653806526E-3</v>
      </c>
      <c r="AY60" s="34">
        <f t="shared" si="5"/>
        <v>5.9803977448258661E-3</v>
      </c>
      <c r="AZ60" s="34">
        <f t="shared" si="5"/>
        <v>5.7738586706412324E-3</v>
      </c>
      <c r="BA60" s="34">
        <f t="shared" si="5"/>
        <v>5.5669367906692547E-3</v>
      </c>
      <c r="BB60" s="34">
        <f t="shared" si="5"/>
        <v>5.3604298577832011E-3</v>
      </c>
      <c r="BC60" s="34">
        <f t="shared" si="5"/>
        <v>5.1542253936792386E-3</v>
      </c>
      <c r="BD60" s="34">
        <f t="shared" si="5"/>
        <v>4.9482159615480865E-3</v>
      </c>
    </row>
    <row r="61" spans="1:56" ht="17.25" hidden="1" customHeight="1" outlineLevel="1" x14ac:dyDescent="0.35">
      <c r="A61" s="116"/>
      <c r="B61" s="9" t="s">
        <v>35</v>
      </c>
      <c r="C61" s="9" t="s">
        <v>62</v>
      </c>
      <c r="D61" s="9" t="s">
        <v>40</v>
      </c>
      <c r="E61" s="34">
        <v>0</v>
      </c>
      <c r="F61" s="34">
        <f>E62</f>
        <v>-5.80471550750346E-2</v>
      </c>
      <c r="G61" s="34">
        <f t="shared" ref="G61:BD61" si="6">F62</f>
        <v>-4.7462959957280879E-2</v>
      </c>
      <c r="H61" s="34">
        <f t="shared" si="6"/>
        <v>-3.7068077653281267E-2</v>
      </c>
      <c r="I61" s="34">
        <f t="shared" si="6"/>
        <v>-2.6898789848120282E-2</v>
      </c>
      <c r="J61" s="34">
        <f t="shared" si="6"/>
        <v>-1.6949620071039402E-2</v>
      </c>
      <c r="K61" s="34">
        <f t="shared" si="6"/>
        <v>-7.2154311968389978E-3</v>
      </c>
      <c r="L61" s="34">
        <f t="shared" si="6"/>
        <v>2.3046941954529727E-3</v>
      </c>
      <c r="M61" s="34">
        <f t="shared" si="6"/>
        <v>1.160396661191255E-2</v>
      </c>
      <c r="N61" s="34">
        <f t="shared" si="6"/>
        <v>2.073039453542079E-2</v>
      </c>
      <c r="O61" s="34">
        <f t="shared" si="6"/>
        <v>2.9650600236706806E-2</v>
      </c>
      <c r="P61" s="34">
        <f t="shared" si="6"/>
        <v>3.8364583715770603E-2</v>
      </c>
      <c r="Q61" s="34">
        <f t="shared" si="6"/>
        <v>4.6872344972612175E-2</v>
      </c>
      <c r="R61" s="34">
        <f t="shared" si="6"/>
        <v>5.5173884007231527E-2</v>
      </c>
      <c r="S61" s="34">
        <f t="shared" si="6"/>
        <v>6.3269200819628654E-2</v>
      </c>
      <c r="T61" s="34">
        <f t="shared" si="6"/>
        <v>7.1158295409803562E-2</v>
      </c>
      <c r="U61" s="34">
        <f t="shared" si="6"/>
        <v>7.8841167777756238E-2</v>
      </c>
      <c r="V61" s="34">
        <f t="shared" si="6"/>
        <v>8.6317817923486695E-2</v>
      </c>
      <c r="W61" s="34">
        <f t="shared" si="6"/>
        <v>9.3588245846994933E-2</v>
      </c>
      <c r="X61" s="34">
        <f t="shared" si="6"/>
        <v>0.10065245154828095</v>
      </c>
      <c r="Y61" s="34">
        <f t="shared" si="6"/>
        <v>0.10751043502734475</v>
      </c>
      <c r="Z61" s="34">
        <f t="shared" si="6"/>
        <v>0.11416219628418632</v>
      </c>
      <c r="AA61" s="34">
        <f t="shared" si="6"/>
        <v>0.12060773531880567</v>
      </c>
      <c r="AB61" s="34">
        <f t="shared" si="6"/>
        <v>0.12684705213120279</v>
      </c>
      <c r="AC61" s="34">
        <f t="shared" si="6"/>
        <v>0.13288014672137768</v>
      </c>
      <c r="AD61" s="34">
        <f t="shared" si="6"/>
        <v>0.13870701908933036</v>
      </c>
      <c r="AE61" s="34">
        <f t="shared" si="6"/>
        <v>0.14432766923506082</v>
      </c>
      <c r="AF61" s="34">
        <f t="shared" si="6"/>
        <v>0.14974209715856907</v>
      </c>
      <c r="AG61" s="34">
        <f t="shared" si="6"/>
        <v>0.15495030285985509</v>
      </c>
      <c r="AH61" s="34">
        <f t="shared" si="6"/>
        <v>0.15995228633891889</v>
      </c>
      <c r="AI61" s="34">
        <f t="shared" si="6"/>
        <v>0.16474804759576045</v>
      </c>
      <c r="AJ61" s="34">
        <f t="shared" si="6"/>
        <v>0.16933758663037979</v>
      </c>
      <c r="AK61" s="34">
        <f t="shared" si="6"/>
        <v>0.17392712566499913</v>
      </c>
      <c r="AL61" s="34">
        <f t="shared" si="6"/>
        <v>0.17851666469961847</v>
      </c>
      <c r="AM61" s="34">
        <f t="shared" si="6"/>
        <v>0.1831062037342378</v>
      </c>
      <c r="AN61" s="34">
        <f t="shared" si="6"/>
        <v>0.18769574276885714</v>
      </c>
      <c r="AO61" s="34">
        <f t="shared" si="6"/>
        <v>0.19228528180347648</v>
      </c>
      <c r="AP61" s="34">
        <f t="shared" si="6"/>
        <v>0.19687482083809582</v>
      </c>
      <c r="AQ61" s="34">
        <f t="shared" si="6"/>
        <v>0.20146435987271516</v>
      </c>
      <c r="AR61" s="34">
        <f t="shared" si="6"/>
        <v>0.2060538989073345</v>
      </c>
      <c r="AS61" s="34">
        <f t="shared" si="6"/>
        <v>0.21064343794195384</v>
      </c>
      <c r="AT61" s="34">
        <f t="shared" si="6"/>
        <v>0.21523297697657318</v>
      </c>
      <c r="AU61" s="34">
        <f t="shared" si="6"/>
        <v>0.21982251601119251</v>
      </c>
      <c r="AV61" s="34">
        <f t="shared" si="6"/>
        <v>0.22441205504581185</v>
      </c>
      <c r="AW61" s="34">
        <f t="shared" si="6"/>
        <v>0.22900159408043119</v>
      </c>
      <c r="AX61" s="34">
        <f t="shared" si="6"/>
        <v>0.23359113311505053</v>
      </c>
      <c r="AY61" s="34">
        <f t="shared" si="6"/>
        <v>0.22890067214966989</v>
      </c>
      <c r="AZ61" s="34">
        <f t="shared" si="6"/>
        <v>0.22292027440484402</v>
      </c>
      <c r="BA61" s="34">
        <f t="shared" si="6"/>
        <v>0.21714641573420279</v>
      </c>
      <c r="BB61" s="34">
        <f t="shared" si="6"/>
        <v>0.21157947894353354</v>
      </c>
      <c r="BC61" s="34">
        <f t="shared" si="6"/>
        <v>0.20621904908575034</v>
      </c>
      <c r="BD61" s="34">
        <f t="shared" si="6"/>
        <v>0.2010648236920711</v>
      </c>
    </row>
    <row r="62" spans="1:56" ht="16.5" hidden="1" customHeight="1" outlineLevel="1" x14ac:dyDescent="0.3">
      <c r="A62" s="116"/>
      <c r="B62" s="9" t="s">
        <v>34</v>
      </c>
      <c r="C62" s="9" t="s">
        <v>69</v>
      </c>
      <c r="D62" s="9" t="s">
        <v>40</v>
      </c>
      <c r="E62" s="34">
        <f t="shared" ref="E62:BD62" si="7">E28-E60+E61</f>
        <v>-5.80471550750346E-2</v>
      </c>
      <c r="F62" s="34">
        <f t="shared" si="7"/>
        <v>-4.7462959957280879E-2</v>
      </c>
      <c r="G62" s="34">
        <f t="shared" si="7"/>
        <v>-3.7068077653281267E-2</v>
      </c>
      <c r="H62" s="34">
        <f t="shared" si="7"/>
        <v>-2.6898789848120282E-2</v>
      </c>
      <c r="I62" s="34">
        <f t="shared" si="7"/>
        <v>-1.6949620071039402E-2</v>
      </c>
      <c r="J62" s="34">
        <f t="shared" si="7"/>
        <v>-7.2154311968389978E-3</v>
      </c>
      <c r="K62" s="34">
        <f t="shared" si="7"/>
        <v>2.3046941954529727E-3</v>
      </c>
      <c r="L62" s="34">
        <f t="shared" si="7"/>
        <v>1.160396661191255E-2</v>
      </c>
      <c r="M62" s="34">
        <f t="shared" si="7"/>
        <v>2.073039453542079E-2</v>
      </c>
      <c r="N62" s="34">
        <f t="shared" si="7"/>
        <v>2.9650600236706806E-2</v>
      </c>
      <c r="O62" s="34">
        <f t="shared" si="7"/>
        <v>3.8364583715770603E-2</v>
      </c>
      <c r="P62" s="34">
        <f t="shared" si="7"/>
        <v>4.6872344972612175E-2</v>
      </c>
      <c r="Q62" s="34">
        <f t="shared" si="7"/>
        <v>5.5173884007231527E-2</v>
      </c>
      <c r="R62" s="34">
        <f t="shared" si="7"/>
        <v>6.3269200819628654E-2</v>
      </c>
      <c r="S62" s="34">
        <f t="shared" si="7"/>
        <v>7.1158295409803562E-2</v>
      </c>
      <c r="T62" s="34">
        <f t="shared" si="7"/>
        <v>7.8841167777756238E-2</v>
      </c>
      <c r="U62" s="34">
        <f t="shared" si="7"/>
        <v>8.6317817923486695E-2</v>
      </c>
      <c r="V62" s="34">
        <f t="shared" si="7"/>
        <v>9.3588245846994933E-2</v>
      </c>
      <c r="W62" s="34">
        <f t="shared" si="7"/>
        <v>0.10065245154828095</v>
      </c>
      <c r="X62" s="34">
        <f t="shared" si="7"/>
        <v>0.10751043502734475</v>
      </c>
      <c r="Y62" s="34">
        <f t="shared" si="7"/>
        <v>0.11416219628418632</v>
      </c>
      <c r="Z62" s="34">
        <f t="shared" si="7"/>
        <v>0.12060773531880567</v>
      </c>
      <c r="AA62" s="34">
        <f t="shared" si="7"/>
        <v>0.12684705213120279</v>
      </c>
      <c r="AB62" s="34">
        <f t="shared" si="7"/>
        <v>0.13288014672137768</v>
      </c>
      <c r="AC62" s="34">
        <f t="shared" si="7"/>
        <v>0.13870701908933036</v>
      </c>
      <c r="AD62" s="34">
        <f t="shared" si="7"/>
        <v>0.14432766923506082</v>
      </c>
      <c r="AE62" s="34">
        <f t="shared" si="7"/>
        <v>0.14974209715856907</v>
      </c>
      <c r="AF62" s="34">
        <f t="shared" si="7"/>
        <v>0.15495030285985509</v>
      </c>
      <c r="AG62" s="34">
        <f t="shared" si="7"/>
        <v>0.15995228633891889</v>
      </c>
      <c r="AH62" s="34">
        <f t="shared" si="7"/>
        <v>0.16474804759576045</v>
      </c>
      <c r="AI62" s="34">
        <f t="shared" si="7"/>
        <v>0.16933758663037979</v>
      </c>
      <c r="AJ62" s="34">
        <f t="shared" si="7"/>
        <v>0.17392712566499913</v>
      </c>
      <c r="AK62" s="34">
        <f t="shared" si="7"/>
        <v>0.17851666469961847</v>
      </c>
      <c r="AL62" s="34">
        <f t="shared" si="7"/>
        <v>0.1831062037342378</v>
      </c>
      <c r="AM62" s="34">
        <f t="shared" si="7"/>
        <v>0.18769574276885714</v>
      </c>
      <c r="AN62" s="34">
        <f t="shared" si="7"/>
        <v>0.19228528180347648</v>
      </c>
      <c r="AO62" s="34">
        <f t="shared" si="7"/>
        <v>0.19687482083809582</v>
      </c>
      <c r="AP62" s="34">
        <f t="shared" si="7"/>
        <v>0.20146435987271516</v>
      </c>
      <c r="AQ62" s="34">
        <f t="shared" si="7"/>
        <v>0.2060538989073345</v>
      </c>
      <c r="AR62" s="34">
        <f t="shared" si="7"/>
        <v>0.21064343794195384</v>
      </c>
      <c r="AS62" s="34">
        <f t="shared" si="7"/>
        <v>0.21523297697657318</v>
      </c>
      <c r="AT62" s="34">
        <f t="shared" si="7"/>
        <v>0.21982251601119251</v>
      </c>
      <c r="AU62" s="34">
        <f t="shared" si="7"/>
        <v>0.22441205504581185</v>
      </c>
      <c r="AV62" s="34">
        <f t="shared" si="7"/>
        <v>0.22900159408043119</v>
      </c>
      <c r="AW62" s="34">
        <f t="shared" si="7"/>
        <v>0.23359113311505053</v>
      </c>
      <c r="AX62" s="34">
        <f t="shared" si="7"/>
        <v>0.22890067214966989</v>
      </c>
      <c r="AY62" s="34">
        <f t="shared" si="7"/>
        <v>0.22292027440484402</v>
      </c>
      <c r="AZ62" s="34">
        <f t="shared" si="7"/>
        <v>0.21714641573420279</v>
      </c>
      <c r="BA62" s="34">
        <f t="shared" si="7"/>
        <v>0.21157947894353354</v>
      </c>
      <c r="BB62" s="34">
        <f t="shared" si="7"/>
        <v>0.20621904908575034</v>
      </c>
      <c r="BC62" s="34">
        <f t="shared" si="7"/>
        <v>0.2010648236920711</v>
      </c>
      <c r="BD62" s="34">
        <f t="shared" si="7"/>
        <v>0.196116607730523</v>
      </c>
    </row>
    <row r="63" spans="1:56" ht="16.5" collapsed="1" x14ac:dyDescent="0.3">
      <c r="A63" s="116"/>
      <c r="B63" s="9" t="s">
        <v>8</v>
      </c>
      <c r="C63" s="11" t="s">
        <v>68</v>
      </c>
      <c r="D63" s="9" t="s">
        <v>40</v>
      </c>
      <c r="E63" s="34">
        <f>AVERAGE(E61:E62)*'Fixed data'!$C$3</f>
        <v>-1.4018387950620857E-3</v>
      </c>
      <c r="F63" s="34">
        <f>AVERAGE(F61:F62)*'Fixed data'!$C$3</f>
        <v>-2.5480692780304186E-3</v>
      </c>
      <c r="G63" s="34">
        <f>AVERAGE(G61:G62)*'Fixed data'!$C$3</f>
        <v>-2.041424558295076E-3</v>
      </c>
      <c r="H63" s="34">
        <f>AVERAGE(H61:H62)*'Fixed data'!$C$3</f>
        <v>-1.5447998501588473E-3</v>
      </c>
      <c r="I63" s="34">
        <f>AVERAGE(I61:I62)*'Fixed data'!$C$3</f>
        <v>-1.0589390995477065E-3</v>
      </c>
      <c r="J63" s="34">
        <f>AVERAGE(J61:J62)*'Fixed data'!$C$3</f>
        <v>-5.8358598811926335E-4</v>
      </c>
      <c r="K63" s="34">
        <f>AVERAGE(K61:K62)*'Fixed data'!$C$3</f>
        <v>-1.1859429858347252E-4</v>
      </c>
      <c r="L63" s="34">
        <f>AVERAGE(L61:L62)*'Fixed data'!$C$3</f>
        <v>3.3589415849787741E-4</v>
      </c>
      <c r="M63" s="34">
        <f>AVERAGE(M61:M62)*'Fixed data'!$C$3</f>
        <v>7.808748217081002E-4</v>
      </c>
      <c r="N63" s="34">
        <f>AVERAGE(N61:N62)*'Fixed data'!$C$3</f>
        <v>1.2167010237468816E-3</v>
      </c>
      <c r="O63" s="34">
        <f>AVERAGE(O61:O62)*'Fixed data'!$C$3</f>
        <v>1.6425666924523295E-3</v>
      </c>
      <c r="P63" s="34">
        <f>AVERAGE(P61:P62)*'Fixed data'!$C$3</f>
        <v>2.0584718278244445E-3</v>
      </c>
      <c r="Q63" s="34">
        <f>AVERAGE(Q61:Q62)*'Fixed data'!$C$3</f>
        <v>2.4644164298632254E-3</v>
      </c>
      <c r="R63" s="34">
        <f>AVERAGE(R61:R62)*'Fixed data'!$C$3</f>
        <v>2.8604004985686737E-3</v>
      </c>
      <c r="S63" s="34">
        <f>AVERAGE(S61:S62)*'Fixed data'!$C$3</f>
        <v>3.2464240339407885E-3</v>
      </c>
      <c r="T63" s="34">
        <f>AVERAGE(T61:T62)*'Fixed data'!$C$3</f>
        <v>3.6224870359795693E-3</v>
      </c>
      <c r="U63" s="34">
        <f>AVERAGE(U61:U62)*'Fixed data'!$C$3</f>
        <v>3.9885895046850167E-3</v>
      </c>
      <c r="V63" s="34">
        <f>AVERAGE(V61:V62)*'Fixed data'!$C$3</f>
        <v>4.3447314400571315E-3</v>
      </c>
      <c r="W63" s="34">
        <f>AVERAGE(W61:W62)*'Fixed data'!$C$3</f>
        <v>4.6909128420959132E-3</v>
      </c>
      <c r="X63" s="34">
        <f>AVERAGE(X61:X62)*'Fixed data'!$C$3</f>
        <v>5.0271337108013609E-3</v>
      </c>
      <c r="Y63" s="34">
        <f>AVERAGE(Y61:Y62)*'Fixed data'!$C$3</f>
        <v>5.3533940461734757E-3</v>
      </c>
      <c r="Z63" s="34">
        <f>AVERAGE(Z61:Z62)*'Fixed data'!$C$3</f>
        <v>5.6696938482122565E-3</v>
      </c>
      <c r="AA63" s="34">
        <f>AVERAGE(AA61:AA62)*'Fixed data'!$C$3</f>
        <v>5.9760331169177042E-3</v>
      </c>
      <c r="AB63" s="34">
        <f>AVERAGE(AB61:AB62)*'Fixed data'!$C$3</f>
        <v>6.272411852289818E-3</v>
      </c>
      <c r="AC63" s="34">
        <f>AVERAGE(AC61:AC62)*'Fixed data'!$C$3</f>
        <v>6.5588300543286005E-3</v>
      </c>
      <c r="AD63" s="34">
        <f>AVERAGE(AD61:AD62)*'Fixed data'!$C$3</f>
        <v>6.8352877230340465E-3</v>
      </c>
      <c r="AE63" s="34">
        <f>AVERAGE(AE61:AE62)*'Fixed data'!$C$3</f>
        <v>7.1017848584061629E-3</v>
      </c>
      <c r="AF63" s="34">
        <f>AVERAGE(AF61:AF62)*'Fixed data'!$C$3</f>
        <v>7.3583214604449427E-3</v>
      </c>
      <c r="AG63" s="34">
        <f>AVERAGE(AG61:AG62)*'Fixed data'!$C$3</f>
        <v>7.604897529150393E-3</v>
      </c>
      <c r="AH63" s="34">
        <f>AVERAGE(AH61:AH62)*'Fixed data'!$C$3</f>
        <v>7.8415130645225067E-3</v>
      </c>
      <c r="AI63" s="34">
        <f>AVERAGE(AI61:AI62)*'Fixed data'!$C$3</f>
        <v>8.0681680665612866E-3</v>
      </c>
      <c r="AJ63" s="34">
        <f>AVERAGE(AJ61:AJ62)*'Fixed data'!$C$3</f>
        <v>8.289842801933402E-3</v>
      </c>
      <c r="AK63" s="34">
        <f>AVERAGE(AK61:AK62)*'Fixed data'!$C$3</f>
        <v>8.5115175373055157E-3</v>
      </c>
      <c r="AL63" s="34">
        <f>AVERAGE(AL61:AL62)*'Fixed data'!$C$3</f>
        <v>8.7331922726776295E-3</v>
      </c>
      <c r="AM63" s="34">
        <f>AVERAGE(AM61:AM62)*'Fixed data'!$C$3</f>
        <v>8.9548670080497432E-3</v>
      </c>
      <c r="AN63" s="34">
        <f>AVERAGE(AN61:AN62)*'Fixed data'!$C$3</f>
        <v>9.1765417434218569E-3</v>
      </c>
      <c r="AO63" s="34">
        <f>AVERAGE(AO61:AO62)*'Fixed data'!$C$3</f>
        <v>9.3982164787939724E-3</v>
      </c>
      <c r="AP63" s="34">
        <f>AVERAGE(AP61:AP62)*'Fixed data'!$C$3</f>
        <v>9.6198912141660861E-3</v>
      </c>
      <c r="AQ63" s="34">
        <f>AVERAGE(AQ61:AQ62)*'Fixed data'!$C$3</f>
        <v>9.8415659495381998E-3</v>
      </c>
      <c r="AR63" s="34">
        <f>AVERAGE(AR61:AR62)*'Fixed data'!$C$3</f>
        <v>1.0063240684910314E-2</v>
      </c>
      <c r="AS63" s="34">
        <f>AVERAGE(AS61:AS62)*'Fixed data'!$C$3</f>
        <v>1.0284915420282427E-2</v>
      </c>
      <c r="AT63" s="34">
        <f>AVERAGE(AT61:AT62)*'Fixed data'!$C$3</f>
        <v>1.0506590155654543E-2</v>
      </c>
      <c r="AU63" s="34">
        <f>AVERAGE(AU61:AU62)*'Fixed data'!$C$3</f>
        <v>1.0728264891026656E-2</v>
      </c>
      <c r="AV63" s="34">
        <f>AVERAGE(AV61:AV62)*'Fixed data'!$C$3</f>
        <v>1.094993962639877E-2</v>
      </c>
      <c r="AW63" s="34">
        <f>AVERAGE(AW61:AW62)*'Fixed data'!$C$3</f>
        <v>1.1171614361770884E-2</v>
      </c>
      <c r="AX63" s="34">
        <f>AVERAGE(AX61:AX62)*'Fixed data'!$C$3</f>
        <v>1.1169177097142999E-2</v>
      </c>
      <c r="AY63" s="34">
        <f>AVERAGE(AY61:AY62)*'Fixed data'!$C$3</f>
        <v>1.0911475859291512E-2</v>
      </c>
      <c r="AZ63" s="34">
        <f>AVERAGE(AZ61:AZ62)*'Fixed data'!$C$3</f>
        <v>1.0627610566857982E-2</v>
      </c>
      <c r="BA63" s="34">
        <f>AVERAGE(BA61:BA62)*'Fixed data'!$C$3</f>
        <v>1.0353730356467333E-2</v>
      </c>
      <c r="BB63" s="34">
        <f>AVERAGE(BB61:BB62)*'Fixed data'!$C$3</f>
        <v>1.0089834451907205E-2</v>
      </c>
      <c r="BC63" s="34">
        <f>AVERAGE(BC61:BC62)*'Fixed data'!$C$3</f>
        <v>9.8359055275843883E-3</v>
      </c>
      <c r="BD63" s="34">
        <f>AVERAGE(BD61:BD62)*'Fixed data'!$C$3</f>
        <v>9.5919315688556481E-3</v>
      </c>
    </row>
    <row r="64" spans="1:56" ht="15.75" thickBot="1" x14ac:dyDescent="0.35">
      <c r="A64" s="115"/>
      <c r="B64" s="12" t="s">
        <v>94</v>
      </c>
      <c r="C64" s="12" t="s">
        <v>45</v>
      </c>
      <c r="D64" s="12" t="s">
        <v>40</v>
      </c>
      <c r="E64" s="53">
        <f t="shared" ref="E64:BD64" si="8">E29+E60+E63</f>
        <v>-1.5913627563820729E-2</v>
      </c>
      <c r="F64" s="53">
        <f t="shared" si="8"/>
        <v>-1.5144414728985053E-3</v>
      </c>
      <c r="G64" s="53">
        <f t="shared" si="8"/>
        <v>-7.9695111387089942E-4</v>
      </c>
      <c r="H64" s="53">
        <f t="shared" si="8"/>
        <v>-9.8072680479353034E-5</v>
      </c>
      <c r="I64" s="53">
        <f t="shared" si="8"/>
        <v>5.9089222921932623E-4</v>
      </c>
      <c r="J64" s="53">
        <f t="shared" si="8"/>
        <v>1.2702556950576049E-3</v>
      </c>
      <c r="K64" s="53">
        <f t="shared" si="8"/>
        <v>1.9392433042802273E-3</v>
      </c>
      <c r="L64" s="53">
        <f t="shared" si="8"/>
        <v>2.5958065839624942E-3</v>
      </c>
      <c r="M64" s="53">
        <f t="shared" si="8"/>
        <v>3.2544468981998628E-3</v>
      </c>
      <c r="N64" s="53">
        <f t="shared" si="8"/>
        <v>3.8964953224608669E-3</v>
      </c>
      <c r="O64" s="53">
        <f t="shared" si="8"/>
        <v>4.528583213388537E-3</v>
      </c>
      <c r="P64" s="53">
        <f t="shared" si="8"/>
        <v>5.150710570982874E-3</v>
      </c>
      <c r="Q64" s="53">
        <f t="shared" si="8"/>
        <v>5.7628773952438771E-3</v>
      </c>
      <c r="R64" s="53">
        <f t="shared" si="8"/>
        <v>6.3650836861715472E-3</v>
      </c>
      <c r="S64" s="53">
        <f t="shared" si="8"/>
        <v>6.9573294437658851E-3</v>
      </c>
      <c r="T64" s="53">
        <f t="shared" si="8"/>
        <v>7.5396146680268873E-3</v>
      </c>
      <c r="U64" s="53">
        <f t="shared" si="8"/>
        <v>8.1119393589545574E-3</v>
      </c>
      <c r="V64" s="53">
        <f t="shared" si="8"/>
        <v>8.6743035165488952E-3</v>
      </c>
      <c r="W64" s="53">
        <f t="shared" si="8"/>
        <v>9.2267071408098991E-3</v>
      </c>
      <c r="X64" s="53">
        <f t="shared" si="8"/>
        <v>9.7691502317375674E-3</v>
      </c>
      <c r="Y64" s="53">
        <f t="shared" si="8"/>
        <v>1.0301632789331905E-2</v>
      </c>
      <c r="Z64" s="53">
        <f t="shared" si="8"/>
        <v>1.0824154813592907E-2</v>
      </c>
      <c r="AA64" s="53">
        <f t="shared" si="8"/>
        <v>1.1336716304520579E-2</v>
      </c>
      <c r="AB64" s="53">
        <f t="shared" si="8"/>
        <v>1.1839317262114915E-2</v>
      </c>
      <c r="AC64" s="53">
        <f t="shared" si="8"/>
        <v>1.2331957686375919E-2</v>
      </c>
      <c r="AD64" s="53">
        <f t="shared" si="8"/>
        <v>1.2814637577303587E-2</v>
      </c>
      <c r="AE64" s="53">
        <f t="shared" si="8"/>
        <v>1.3287356934897927E-2</v>
      </c>
      <c r="AF64" s="53">
        <f t="shared" si="8"/>
        <v>1.3750115759158927E-2</v>
      </c>
      <c r="AG64" s="53">
        <f t="shared" si="8"/>
        <v>1.42029140500866E-2</v>
      </c>
      <c r="AH64" s="53">
        <f t="shared" si="8"/>
        <v>1.4645751807680936E-2</v>
      </c>
      <c r="AI64" s="53">
        <f t="shared" si="8"/>
        <v>1.5078629031941938E-2</v>
      </c>
      <c r="AJ64" s="53">
        <f t="shared" si="8"/>
        <v>1.5300303767314054E-2</v>
      </c>
      <c r="AK64" s="53">
        <f t="shared" si="8"/>
        <v>1.5521978502686168E-2</v>
      </c>
      <c r="AL64" s="53">
        <f t="shared" si="8"/>
        <v>1.5743653238058281E-2</v>
      </c>
      <c r="AM64" s="53">
        <f t="shared" si="8"/>
        <v>1.5965327973430393E-2</v>
      </c>
      <c r="AN64" s="53">
        <f t="shared" si="8"/>
        <v>1.6187002708802509E-2</v>
      </c>
      <c r="AO64" s="53">
        <f t="shared" si="8"/>
        <v>1.6408677444174624E-2</v>
      </c>
      <c r="AP64" s="53">
        <f t="shared" si="8"/>
        <v>1.663035217954674E-2</v>
      </c>
      <c r="AQ64" s="53">
        <f t="shared" si="8"/>
        <v>1.6852026914918852E-2</v>
      </c>
      <c r="AR64" s="53">
        <f t="shared" si="8"/>
        <v>1.7073701650290964E-2</v>
      </c>
      <c r="AS64" s="53">
        <f t="shared" si="8"/>
        <v>1.7295376385663079E-2</v>
      </c>
      <c r="AT64" s="53">
        <f t="shared" si="8"/>
        <v>1.7517051121035195E-2</v>
      </c>
      <c r="AU64" s="53">
        <f t="shared" si="8"/>
        <v>1.773872585640731E-2</v>
      </c>
      <c r="AV64" s="53">
        <f t="shared" si="8"/>
        <v>1.7960400591779422E-2</v>
      </c>
      <c r="AW64" s="53">
        <f t="shared" si="8"/>
        <v>1.8182075327151534E-2</v>
      </c>
      <c r="AX64" s="53">
        <f t="shared" si="8"/>
        <v>1.5859638062523652E-2</v>
      </c>
      <c r="AY64" s="53">
        <f t="shared" si="8"/>
        <v>1.6891873604117376E-2</v>
      </c>
      <c r="AZ64" s="53">
        <f t="shared" si="8"/>
        <v>1.6401469237499213E-2</v>
      </c>
      <c r="BA64" s="53">
        <f t="shared" si="8"/>
        <v>1.5920667147136587E-2</v>
      </c>
      <c r="BB64" s="53">
        <f t="shared" si="8"/>
        <v>1.5450264309690407E-2</v>
      </c>
      <c r="BC64" s="53">
        <f t="shared" si="8"/>
        <v>1.4990130921263627E-2</v>
      </c>
      <c r="BD64" s="53">
        <f t="shared" si="8"/>
        <v>1.4540147530403735E-2</v>
      </c>
    </row>
    <row r="65" spans="1:56" ht="12.75" customHeight="1" x14ac:dyDescent="0.3">
      <c r="A65" s="19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8"/>
      <c r="B67" s="9" t="s">
        <v>297</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8"/>
      <c r="B68" s="9" t="s">
        <v>298</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9"/>
      <c r="B76" s="13" t="s">
        <v>100</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-1.5913627563820729E-2</v>
      </c>
      <c r="F77" s="54">
        <f>IF('Fixed data'!$G$19=FALSE,F64+F76,F64)</f>
        <v>-1.5144414728985053E-3</v>
      </c>
      <c r="G77" s="54">
        <f>IF('Fixed data'!$G$19=FALSE,G64+G76,G64)</f>
        <v>-7.9695111387089942E-4</v>
      </c>
      <c r="H77" s="54">
        <f>IF('Fixed data'!$G$19=FALSE,H64+H76,H64)</f>
        <v>-9.8072680479353034E-5</v>
      </c>
      <c r="I77" s="54">
        <f>IF('Fixed data'!$G$19=FALSE,I64+I76,I64)</f>
        <v>5.9089222921932623E-4</v>
      </c>
      <c r="J77" s="54">
        <f>IF('Fixed data'!$G$19=FALSE,J64+J76,J64)</f>
        <v>1.2702556950576049E-3</v>
      </c>
      <c r="K77" s="54">
        <f>IF('Fixed data'!$G$19=FALSE,K64+K76,K64)</f>
        <v>1.9392433042802273E-3</v>
      </c>
      <c r="L77" s="54">
        <f>IF('Fixed data'!$G$19=FALSE,L64+L76,L64)</f>
        <v>2.5958065839624942E-3</v>
      </c>
      <c r="M77" s="54">
        <f>IF('Fixed data'!$G$19=FALSE,M64+M76,M64)</f>
        <v>3.2544468981998628E-3</v>
      </c>
      <c r="N77" s="54">
        <f>IF('Fixed data'!$G$19=FALSE,N64+N76,N64)</f>
        <v>3.8964953224608669E-3</v>
      </c>
      <c r="O77" s="54">
        <f>IF('Fixed data'!$G$19=FALSE,O64+O76,O64)</f>
        <v>4.528583213388537E-3</v>
      </c>
      <c r="P77" s="54">
        <f>IF('Fixed data'!$G$19=FALSE,P64+P76,P64)</f>
        <v>5.150710570982874E-3</v>
      </c>
      <c r="Q77" s="54">
        <f>IF('Fixed data'!$G$19=FALSE,Q64+Q76,Q64)</f>
        <v>5.7628773952438771E-3</v>
      </c>
      <c r="R77" s="54">
        <f>IF('Fixed data'!$G$19=FALSE,R64+R76,R64)</f>
        <v>6.3650836861715472E-3</v>
      </c>
      <c r="S77" s="54">
        <f>IF('Fixed data'!$G$19=FALSE,S64+S76,S64)</f>
        <v>6.9573294437658851E-3</v>
      </c>
      <c r="T77" s="54">
        <f>IF('Fixed data'!$G$19=FALSE,T64+T76,T64)</f>
        <v>7.5396146680268873E-3</v>
      </c>
      <c r="U77" s="54">
        <f>IF('Fixed data'!$G$19=FALSE,U64+U76,U64)</f>
        <v>8.1119393589545574E-3</v>
      </c>
      <c r="V77" s="54">
        <f>IF('Fixed data'!$G$19=FALSE,V64+V76,V64)</f>
        <v>8.6743035165488952E-3</v>
      </c>
      <c r="W77" s="54">
        <f>IF('Fixed data'!$G$19=FALSE,W64+W76,W64)</f>
        <v>9.2267071408098991E-3</v>
      </c>
      <c r="X77" s="54">
        <f>IF('Fixed data'!$G$19=FALSE,X64+X76,X64)</f>
        <v>9.7691502317375674E-3</v>
      </c>
      <c r="Y77" s="54">
        <f>IF('Fixed data'!$G$19=FALSE,Y64+Y76,Y64)</f>
        <v>1.0301632789331905E-2</v>
      </c>
      <c r="Z77" s="54">
        <f>IF('Fixed data'!$G$19=FALSE,Z64+Z76,Z64)</f>
        <v>1.0824154813592907E-2</v>
      </c>
      <c r="AA77" s="54">
        <f>IF('Fixed data'!$G$19=FALSE,AA64+AA76,AA64)</f>
        <v>1.1336716304520579E-2</v>
      </c>
      <c r="AB77" s="54">
        <f>IF('Fixed data'!$G$19=FALSE,AB64+AB76,AB64)</f>
        <v>1.1839317262114915E-2</v>
      </c>
      <c r="AC77" s="54">
        <f>IF('Fixed data'!$G$19=FALSE,AC64+AC76,AC64)</f>
        <v>1.2331957686375919E-2</v>
      </c>
      <c r="AD77" s="54">
        <f>IF('Fixed data'!$G$19=FALSE,AD64+AD76,AD64)</f>
        <v>1.2814637577303587E-2</v>
      </c>
      <c r="AE77" s="54">
        <f>IF('Fixed data'!$G$19=FALSE,AE64+AE76,AE64)</f>
        <v>1.3287356934897927E-2</v>
      </c>
      <c r="AF77" s="54">
        <f>IF('Fixed data'!$G$19=FALSE,AF64+AF76,AF64)</f>
        <v>1.3750115759158927E-2</v>
      </c>
      <c r="AG77" s="54">
        <f>IF('Fixed data'!$G$19=FALSE,AG64+AG76,AG64)</f>
        <v>1.42029140500866E-2</v>
      </c>
      <c r="AH77" s="54">
        <f>IF('Fixed data'!$G$19=FALSE,AH64+AH76,AH64)</f>
        <v>1.4645751807680936E-2</v>
      </c>
      <c r="AI77" s="54">
        <f>IF('Fixed data'!$G$19=FALSE,AI64+AI76,AI64)</f>
        <v>1.5078629031941938E-2</v>
      </c>
      <c r="AJ77" s="54">
        <f>IF('Fixed data'!$G$19=FALSE,AJ64+AJ76,AJ64)</f>
        <v>1.5300303767314054E-2</v>
      </c>
      <c r="AK77" s="54">
        <f>IF('Fixed data'!$G$19=FALSE,AK64+AK76,AK64)</f>
        <v>1.5521978502686168E-2</v>
      </c>
      <c r="AL77" s="54">
        <f>IF('Fixed data'!$G$19=FALSE,AL64+AL76,AL64)</f>
        <v>1.5743653238058281E-2</v>
      </c>
      <c r="AM77" s="54">
        <f>IF('Fixed data'!$G$19=FALSE,AM64+AM76,AM64)</f>
        <v>1.5965327973430393E-2</v>
      </c>
      <c r="AN77" s="54">
        <f>IF('Fixed data'!$G$19=FALSE,AN64+AN76,AN64)</f>
        <v>1.6187002708802509E-2</v>
      </c>
      <c r="AO77" s="54">
        <f>IF('Fixed data'!$G$19=FALSE,AO64+AO76,AO64)</f>
        <v>1.6408677444174624E-2</v>
      </c>
      <c r="AP77" s="54">
        <f>IF('Fixed data'!$G$19=FALSE,AP64+AP76,AP64)</f>
        <v>1.663035217954674E-2</v>
      </c>
      <c r="AQ77" s="54">
        <f>IF('Fixed data'!$G$19=FALSE,AQ64+AQ76,AQ64)</f>
        <v>1.6852026914918852E-2</v>
      </c>
      <c r="AR77" s="54">
        <f>IF('Fixed data'!$G$19=FALSE,AR64+AR76,AR64)</f>
        <v>1.7073701650290964E-2</v>
      </c>
      <c r="AS77" s="54">
        <f>IF('Fixed data'!$G$19=FALSE,AS64+AS76,AS64)</f>
        <v>1.7295376385663079E-2</v>
      </c>
      <c r="AT77" s="54">
        <f>IF('Fixed data'!$G$19=FALSE,AT64+AT76,AT64)</f>
        <v>1.7517051121035195E-2</v>
      </c>
      <c r="AU77" s="54">
        <f>IF('Fixed data'!$G$19=FALSE,AU64+AU76,AU64)</f>
        <v>1.773872585640731E-2</v>
      </c>
      <c r="AV77" s="54">
        <f>IF('Fixed data'!$G$19=FALSE,AV64+AV76,AV64)</f>
        <v>1.7960400591779422E-2</v>
      </c>
      <c r="AW77" s="54">
        <f>IF('Fixed data'!$G$19=FALSE,AW64+AW76,AW64)</f>
        <v>1.8182075327151534E-2</v>
      </c>
      <c r="AX77" s="54">
        <f>IF('Fixed data'!$G$19=FALSE,AX64+AX76,AX64)</f>
        <v>1.5859638062523652E-2</v>
      </c>
      <c r="AY77" s="54">
        <f>IF('Fixed data'!$G$19=FALSE,AY64+AY76,AY64)</f>
        <v>1.6891873604117376E-2</v>
      </c>
      <c r="AZ77" s="54">
        <f>IF('Fixed data'!$G$19=FALSE,AZ64+AZ76,AZ64)</f>
        <v>1.6401469237499213E-2</v>
      </c>
      <c r="BA77" s="54">
        <f>IF('Fixed data'!$G$19=FALSE,BA64+BA76,BA64)</f>
        <v>1.5920667147136587E-2</v>
      </c>
      <c r="BB77" s="54">
        <f>IF('Fixed data'!$G$19=FALSE,BB64+BB76,BB64)</f>
        <v>1.5450264309690407E-2</v>
      </c>
      <c r="BC77" s="54">
        <f>IF('Fixed data'!$G$19=FALSE,BC64+BC76,BC64)</f>
        <v>1.4990130921263627E-2</v>
      </c>
      <c r="BD77" s="54">
        <f>IF('Fixed data'!$G$19=FALSE,BD64+BD76,BD64)</f>
        <v>1.4540147530403735E-2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-1.5375485568908918E-2</v>
      </c>
      <c r="F80" s="55">
        <f t="shared" ref="F80:BD80" si="10">F77*F78</f>
        <v>-1.4137473200294107E-3</v>
      </c>
      <c r="G80" s="55">
        <f t="shared" si="10"/>
        <v>-7.1880424392986326E-4</v>
      </c>
      <c r="H80" s="55">
        <f t="shared" si="10"/>
        <v>-8.5464675153297697E-5</v>
      </c>
      <c r="I80" s="55">
        <f t="shared" si="10"/>
        <v>4.9751540150788913E-4</v>
      </c>
      <c r="J80" s="55">
        <f t="shared" si="10"/>
        <v>1.033353826364954E-3</v>
      </c>
      <c r="K80" s="55">
        <f t="shared" si="10"/>
        <v>1.5242277077308797E-3</v>
      </c>
      <c r="L80" s="55">
        <f t="shared" si="10"/>
        <v>1.9712855175633469E-3</v>
      </c>
      <c r="M80" s="55">
        <f t="shared" si="10"/>
        <v>2.3878884865556594E-3</v>
      </c>
      <c r="N80" s="55">
        <f t="shared" si="10"/>
        <v>2.762298841624634E-3</v>
      </c>
      <c r="O80" s="55">
        <f t="shared" si="10"/>
        <v>3.1018336612767053E-3</v>
      </c>
      <c r="P80" s="55">
        <f t="shared" si="10"/>
        <v>3.408654230197729E-3</v>
      </c>
      <c r="Q80" s="55">
        <f t="shared" si="10"/>
        <v>3.6848077393819888E-3</v>
      </c>
      <c r="R80" s="55">
        <f t="shared" si="10"/>
        <v>3.9322327949039039E-3</v>
      </c>
      <c r="S80" s="55">
        <f t="shared" si="10"/>
        <v>4.1527646756659891E-3</v>
      </c>
      <c r="T80" s="55">
        <f t="shared" si="10"/>
        <v>4.3481403511026308E-3</v>
      </c>
      <c r="U80" s="55">
        <f t="shared" si="10"/>
        <v>4.5200032693535818E-3</v>
      </c>
      <c r="V80" s="55">
        <f t="shared" si="10"/>
        <v>4.6699079259745792E-3</v>
      </c>
      <c r="W80" s="55">
        <f t="shared" si="10"/>
        <v>4.799324222824598E-3</v>
      </c>
      <c r="X80" s="55">
        <f t="shared" si="10"/>
        <v>4.9096416263590507E-3</v>
      </c>
      <c r="Y80" s="55">
        <f t="shared" si="10"/>
        <v>5.0021731341651091E-3</v>
      </c>
      <c r="Z80" s="55">
        <f t="shared" si="10"/>
        <v>5.0781590581984604E-3</v>
      </c>
      <c r="AA80" s="55">
        <f t="shared" si="10"/>
        <v>5.1387706328197575E-3</v>
      </c>
      <c r="AB80" s="55">
        <f t="shared" si="10"/>
        <v>5.1851134553827982E-3</v>
      </c>
      <c r="AC80" s="55">
        <f t="shared" si="10"/>
        <v>5.2182307667948671E-3</v>
      </c>
      <c r="AD80" s="55">
        <f t="shared" si="10"/>
        <v>5.2391065791517651E-3</v>
      </c>
      <c r="AE80" s="55">
        <f t="shared" si="10"/>
        <v>5.2486686572454566E-3</v>
      </c>
      <c r="AF80" s="55">
        <f t="shared" si="10"/>
        <v>5.2477913604504003E-3</v>
      </c>
      <c r="AG80" s="55">
        <f t="shared" si="10"/>
        <v>5.2372983512149725E-3</v>
      </c>
      <c r="AH80" s="55">
        <f t="shared" si="10"/>
        <v>5.2179651761163608E-3</v>
      </c>
      <c r="AI80" s="55">
        <f t="shared" si="10"/>
        <v>6.0312577794293535E-3</v>
      </c>
      <c r="AJ80" s="55">
        <f t="shared" si="10"/>
        <v>5.9416745863933827E-3</v>
      </c>
      <c r="AK80" s="55">
        <f t="shared" si="10"/>
        <v>5.8521932967678502E-3</v>
      </c>
      <c r="AL80" s="55">
        <f t="shared" si="10"/>
        <v>5.7628839711079179E-3</v>
      </c>
      <c r="AM80" s="55">
        <f t="shared" si="10"/>
        <v>5.6738125023229882E-3</v>
      </c>
      <c r="AN80" s="55">
        <f t="shared" si="10"/>
        <v>5.5850407990172867E-3</v>
      </c>
      <c r="AO80" s="55">
        <f t="shared" si="10"/>
        <v>5.4966269616859497E-3</v>
      </c>
      <c r="AP80" s="55">
        <f t="shared" si="10"/>
        <v>5.4086254520273064E-3</v>
      </c>
      <c r="AQ80" s="55">
        <f t="shared" si="10"/>
        <v>5.3210872556228653E-3</v>
      </c>
      <c r="AR80" s="55">
        <f t="shared" si="10"/>
        <v>5.2340600382277305E-3</v>
      </c>
      <c r="AS80" s="55">
        <f t="shared" si="10"/>
        <v>5.1475882959056071E-3</v>
      </c>
      <c r="AT80" s="55">
        <f t="shared" si="10"/>
        <v>5.0617134992344427E-3</v>
      </c>
      <c r="AU80" s="55">
        <f t="shared" si="10"/>
        <v>4.9764742318006835E-3</v>
      </c>
      <c r="AV80" s="55">
        <f t="shared" si="10"/>
        <v>4.8919063231925401E-3</v>
      </c>
      <c r="AW80" s="55">
        <f t="shared" si="10"/>
        <v>4.8080429766952093E-3</v>
      </c>
      <c r="AX80" s="55">
        <f t="shared" si="10"/>
        <v>4.0717484103471079E-3</v>
      </c>
      <c r="AY80" s="55">
        <f t="shared" si="10"/>
        <v>4.2104475527169512E-3</v>
      </c>
      <c r="AZ80" s="55">
        <f t="shared" si="10"/>
        <v>3.9691358892758981E-3</v>
      </c>
      <c r="BA80" s="55">
        <f t="shared" si="10"/>
        <v>3.7405653979751402E-3</v>
      </c>
      <c r="BB80" s="55">
        <f t="shared" si="10"/>
        <v>3.524314673663338E-3</v>
      </c>
      <c r="BC80" s="55">
        <f t="shared" si="10"/>
        <v>3.3197621263257675E-3</v>
      </c>
      <c r="BD80" s="55">
        <f t="shared" si="10"/>
        <v>3.1263178366223009E-3</v>
      </c>
    </row>
    <row r="81" spans="1:56" x14ac:dyDescent="0.3">
      <c r="A81" s="75"/>
      <c r="B81" s="15" t="s">
        <v>18</v>
      </c>
      <c r="C81" s="15"/>
      <c r="D81" s="14" t="s">
        <v>40</v>
      </c>
      <c r="E81" s="56">
        <f>+E80</f>
        <v>-1.5375485568908918E-2</v>
      </c>
      <c r="F81" s="56">
        <f t="shared" ref="F81:BD81" si="11">+E81+F80</f>
        <v>-1.6789232888938327E-2</v>
      </c>
      <c r="G81" s="56">
        <f t="shared" si="11"/>
        <v>-1.7508037132868189E-2</v>
      </c>
      <c r="H81" s="56">
        <f t="shared" si="11"/>
        <v>-1.7593501808021487E-2</v>
      </c>
      <c r="I81" s="56">
        <f t="shared" si="11"/>
        <v>-1.7095986406513598E-2</v>
      </c>
      <c r="J81" s="56">
        <f t="shared" si="11"/>
        <v>-1.6062632580148645E-2</v>
      </c>
      <c r="K81" s="56">
        <f t="shared" si="11"/>
        <v>-1.4538404872417764E-2</v>
      </c>
      <c r="L81" s="56">
        <f t="shared" si="11"/>
        <v>-1.2567119354854418E-2</v>
      </c>
      <c r="M81" s="56">
        <f t="shared" si="11"/>
        <v>-1.0179230868298758E-2</v>
      </c>
      <c r="N81" s="56">
        <f t="shared" si="11"/>
        <v>-7.4169320266741241E-3</v>
      </c>
      <c r="O81" s="56">
        <f t="shared" si="11"/>
        <v>-4.3150983653974188E-3</v>
      </c>
      <c r="P81" s="56">
        <f t="shared" si="11"/>
        <v>-9.0644413519968972E-4</v>
      </c>
      <c r="Q81" s="56">
        <f t="shared" si="11"/>
        <v>2.7783636041822991E-3</v>
      </c>
      <c r="R81" s="56">
        <f t="shared" si="11"/>
        <v>6.7105963990862025E-3</v>
      </c>
      <c r="S81" s="56">
        <f t="shared" si="11"/>
        <v>1.0863361074752192E-2</v>
      </c>
      <c r="T81" s="56">
        <f t="shared" si="11"/>
        <v>1.5211501425854822E-2</v>
      </c>
      <c r="U81" s="56">
        <f t="shared" si="11"/>
        <v>1.9731504695208405E-2</v>
      </c>
      <c r="V81" s="56">
        <f t="shared" si="11"/>
        <v>2.4401412621182984E-2</v>
      </c>
      <c r="W81" s="56">
        <f t="shared" si="11"/>
        <v>2.9200736844007584E-2</v>
      </c>
      <c r="X81" s="56">
        <f t="shared" si="11"/>
        <v>3.4110378470366631E-2</v>
      </c>
      <c r="Y81" s="56">
        <f t="shared" si="11"/>
        <v>3.911255160453174E-2</v>
      </c>
      <c r="Z81" s="56">
        <f t="shared" si="11"/>
        <v>4.4190710662730198E-2</v>
      </c>
      <c r="AA81" s="56">
        <f t="shared" si="11"/>
        <v>4.9329481295549954E-2</v>
      </c>
      <c r="AB81" s="56">
        <f t="shared" si="11"/>
        <v>5.4514594750932753E-2</v>
      </c>
      <c r="AC81" s="56">
        <f t="shared" si="11"/>
        <v>5.9732825517727621E-2</v>
      </c>
      <c r="AD81" s="56">
        <f t="shared" si="11"/>
        <v>6.497193209687939E-2</v>
      </c>
      <c r="AE81" s="56">
        <f t="shared" si="11"/>
        <v>7.022060075412484E-2</v>
      </c>
      <c r="AF81" s="56">
        <f t="shared" si="11"/>
        <v>7.5468392114575233E-2</v>
      </c>
      <c r="AG81" s="56">
        <f t="shared" si="11"/>
        <v>8.0705690465790209E-2</v>
      </c>
      <c r="AH81" s="56">
        <f t="shared" si="11"/>
        <v>8.5923655641906571E-2</v>
      </c>
      <c r="AI81" s="56">
        <f t="shared" si="11"/>
        <v>9.1954913421335924E-2</v>
      </c>
      <c r="AJ81" s="56">
        <f t="shared" si="11"/>
        <v>9.789658800772931E-2</v>
      </c>
      <c r="AK81" s="56">
        <f t="shared" si="11"/>
        <v>0.10374878130449716</v>
      </c>
      <c r="AL81" s="56">
        <f t="shared" si="11"/>
        <v>0.10951166527560507</v>
      </c>
      <c r="AM81" s="56">
        <f t="shared" si="11"/>
        <v>0.11518547777792806</v>
      </c>
      <c r="AN81" s="56">
        <f t="shared" si="11"/>
        <v>0.12077051857694535</v>
      </c>
      <c r="AO81" s="56">
        <f t="shared" si="11"/>
        <v>0.1262671455386313</v>
      </c>
      <c r="AP81" s="56">
        <f t="shared" si="11"/>
        <v>0.13167577099065861</v>
      </c>
      <c r="AQ81" s="56">
        <f t="shared" si="11"/>
        <v>0.13699685824628147</v>
      </c>
      <c r="AR81" s="56">
        <f t="shared" si="11"/>
        <v>0.14223091828450921</v>
      </c>
      <c r="AS81" s="56">
        <f t="shared" si="11"/>
        <v>0.14737850658041482</v>
      </c>
      <c r="AT81" s="56">
        <f t="shared" si="11"/>
        <v>0.15244022007964927</v>
      </c>
      <c r="AU81" s="56">
        <f t="shared" si="11"/>
        <v>0.15741669431144995</v>
      </c>
      <c r="AV81" s="56">
        <f t="shared" si="11"/>
        <v>0.16230860063464247</v>
      </c>
      <c r="AW81" s="56">
        <f t="shared" si="11"/>
        <v>0.16711664361133768</v>
      </c>
      <c r="AX81" s="56">
        <f t="shared" si="11"/>
        <v>0.17118839202168479</v>
      </c>
      <c r="AY81" s="56">
        <f t="shared" si="11"/>
        <v>0.17539883957440175</v>
      </c>
      <c r="AZ81" s="56">
        <f t="shared" si="11"/>
        <v>0.17936797546367764</v>
      </c>
      <c r="BA81" s="56">
        <f t="shared" si="11"/>
        <v>0.18310854086165279</v>
      </c>
      <c r="BB81" s="56">
        <f t="shared" si="11"/>
        <v>0.18663285553531614</v>
      </c>
      <c r="BC81" s="56">
        <f t="shared" si="11"/>
        <v>0.1899526176616419</v>
      </c>
      <c r="BD81" s="56">
        <f t="shared" si="11"/>
        <v>0.19307893549826419</v>
      </c>
    </row>
    <row r="82" spans="1:56" x14ac:dyDescent="0.3">
      <c r="A82" s="75"/>
      <c r="B82" s="14"/>
    </row>
    <row r="83" spans="1:56" x14ac:dyDescent="0.3">
      <c r="A83" s="75"/>
    </row>
    <row r="84" spans="1:56" x14ac:dyDescent="0.3">
      <c r="A84" s="117"/>
      <c r="B84" s="124" t="s">
        <v>216</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00" t="s">
        <v>299</v>
      </c>
      <c r="B86" s="4" t="s">
        <v>211</v>
      </c>
      <c r="D86" s="4" t="s">
        <v>87</v>
      </c>
      <c r="E86" s="43">
        <v>0</v>
      </c>
      <c r="F86" s="43">
        <v>0</v>
      </c>
      <c r="G86" s="43">
        <v>0</v>
      </c>
      <c r="H86" s="43">
        <v>0</v>
      </c>
      <c r="I86" s="43">
        <v>0</v>
      </c>
      <c r="J86" s="43">
        <v>0</v>
      </c>
      <c r="K86" s="43">
        <v>0</v>
      </c>
      <c r="L86" s="43">
        <v>0</v>
      </c>
      <c r="M86" s="43">
        <v>0</v>
      </c>
      <c r="N86" s="43">
        <v>0</v>
      </c>
      <c r="O86" s="43">
        <v>0</v>
      </c>
      <c r="P86" s="43">
        <v>0</v>
      </c>
      <c r="Q86" s="43">
        <v>0</v>
      </c>
      <c r="R86" s="43">
        <v>0</v>
      </c>
      <c r="S86" s="43">
        <v>0</v>
      </c>
      <c r="T86" s="43">
        <v>0</v>
      </c>
      <c r="U86" s="43">
        <v>0</v>
      </c>
      <c r="V86" s="43">
        <v>0</v>
      </c>
      <c r="W86" s="43">
        <v>0</v>
      </c>
      <c r="X86" s="43">
        <v>0</v>
      </c>
      <c r="Y86" s="43">
        <v>0</v>
      </c>
      <c r="Z86" s="43">
        <v>0</v>
      </c>
      <c r="AA86" s="43">
        <v>0</v>
      </c>
      <c r="AB86" s="43">
        <v>0</v>
      </c>
      <c r="AC86" s="43">
        <v>0</v>
      </c>
      <c r="AD86" s="43">
        <v>0</v>
      </c>
      <c r="AE86" s="43">
        <v>0</v>
      </c>
      <c r="AF86" s="43">
        <v>0</v>
      </c>
      <c r="AG86" s="43">
        <v>0</v>
      </c>
      <c r="AH86" s="43">
        <v>0</v>
      </c>
      <c r="AI86" s="43">
        <v>0</v>
      </c>
      <c r="AJ86" s="43">
        <v>0</v>
      </c>
      <c r="AK86" s="43">
        <v>0</v>
      </c>
      <c r="AL86" s="43">
        <v>0</v>
      </c>
      <c r="AM86" s="43">
        <v>0</v>
      </c>
      <c r="AN86" s="43">
        <v>0</v>
      </c>
      <c r="AO86" s="43">
        <v>0</v>
      </c>
      <c r="AP86" s="43">
        <v>0</v>
      </c>
      <c r="AQ86" s="43">
        <v>0</v>
      </c>
      <c r="AR86" s="43">
        <v>0</v>
      </c>
      <c r="AS86" s="43">
        <v>0</v>
      </c>
      <c r="AT86" s="43">
        <v>0</v>
      </c>
      <c r="AU86" s="43">
        <v>0</v>
      </c>
      <c r="AV86" s="43">
        <v>0</v>
      </c>
      <c r="AW86" s="43">
        <v>0</v>
      </c>
      <c r="AX86" s="43">
        <v>0</v>
      </c>
      <c r="AY86" s="43">
        <v>0</v>
      </c>
      <c r="AZ86" s="43">
        <v>0</v>
      </c>
      <c r="BA86" s="43">
        <v>0</v>
      </c>
      <c r="BB86" s="43">
        <v>0</v>
      </c>
      <c r="BC86" s="43">
        <v>0</v>
      </c>
      <c r="BD86" s="43">
        <v>0</v>
      </c>
    </row>
    <row r="87" spans="1:56" x14ac:dyDescent="0.3">
      <c r="A87" s="20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0"/>
      <c r="B88" s="4" t="s">
        <v>213</v>
      </c>
      <c r="D88" s="4" t="s">
        <v>208</v>
      </c>
      <c r="E88" s="43"/>
      <c r="F88" s="43">
        <v>0</v>
      </c>
      <c r="G88" s="43">
        <v>0</v>
      </c>
      <c r="H88" s="43">
        <v>0</v>
      </c>
      <c r="I88" s="43">
        <v>0</v>
      </c>
      <c r="J88" s="43">
        <v>0</v>
      </c>
      <c r="K88" s="43">
        <v>0</v>
      </c>
      <c r="L88" s="43">
        <v>0</v>
      </c>
      <c r="M88" s="43">
        <v>0</v>
      </c>
      <c r="N88" s="43">
        <v>0</v>
      </c>
      <c r="O88" s="43">
        <v>0</v>
      </c>
      <c r="P88" s="43">
        <v>0</v>
      </c>
      <c r="Q88" s="43">
        <v>0</v>
      </c>
      <c r="R88" s="43">
        <v>0</v>
      </c>
      <c r="S88" s="43">
        <v>0</v>
      </c>
      <c r="T88" s="43">
        <v>0</v>
      </c>
      <c r="U88" s="43">
        <v>0</v>
      </c>
      <c r="V88" s="43">
        <v>0</v>
      </c>
      <c r="W88" s="43">
        <v>0</v>
      </c>
      <c r="X88" s="43">
        <v>0</v>
      </c>
      <c r="Y88" s="43">
        <v>0</v>
      </c>
      <c r="Z88" s="43">
        <v>0</v>
      </c>
      <c r="AA88" s="43">
        <v>0</v>
      </c>
      <c r="AB88" s="43">
        <v>0</v>
      </c>
      <c r="AC88" s="43">
        <v>0</v>
      </c>
      <c r="AD88" s="43">
        <v>0</v>
      </c>
      <c r="AE88" s="43">
        <v>0</v>
      </c>
      <c r="AF88" s="43">
        <v>0</v>
      </c>
      <c r="AG88" s="43">
        <v>0</v>
      </c>
      <c r="AH88" s="43">
        <v>0</v>
      </c>
      <c r="AI88" s="43">
        <v>0</v>
      </c>
      <c r="AJ88" s="43">
        <v>0</v>
      </c>
      <c r="AK88" s="43">
        <v>0</v>
      </c>
      <c r="AL88" s="43">
        <v>0</v>
      </c>
      <c r="AM88" s="43">
        <v>0</v>
      </c>
      <c r="AN88" s="43">
        <v>0</v>
      </c>
      <c r="AO88" s="43">
        <v>0</v>
      </c>
      <c r="AP88" s="43">
        <v>0</v>
      </c>
      <c r="AQ88" s="43">
        <v>0</v>
      </c>
      <c r="AR88" s="43">
        <v>0</v>
      </c>
      <c r="AS88" s="43">
        <v>0</v>
      </c>
      <c r="AT88" s="43">
        <v>0</v>
      </c>
      <c r="AU88" s="43">
        <v>0</v>
      </c>
      <c r="AV88" s="43">
        <v>0</v>
      </c>
      <c r="AW88" s="43">
        <v>0</v>
      </c>
      <c r="AX88" s="43">
        <v>0</v>
      </c>
      <c r="AY88" s="43">
        <v>0</v>
      </c>
      <c r="AZ88" s="43">
        <v>0</v>
      </c>
      <c r="BA88" s="43">
        <v>0</v>
      </c>
      <c r="BB88" s="43">
        <v>0</v>
      </c>
      <c r="BC88" s="43">
        <v>0</v>
      </c>
      <c r="BD88" s="43">
        <v>0</v>
      </c>
    </row>
    <row r="89" spans="1:56" x14ac:dyDescent="0.3">
      <c r="A89" s="200"/>
      <c r="B89" s="4" t="s">
        <v>214</v>
      </c>
      <c r="D89" s="4" t="s">
        <v>88</v>
      </c>
      <c r="E89" s="43"/>
      <c r="F89" s="43">
        <v>0</v>
      </c>
      <c r="G89" s="43">
        <v>0</v>
      </c>
      <c r="H89" s="43">
        <v>0</v>
      </c>
      <c r="I89" s="43">
        <v>0</v>
      </c>
      <c r="J89" s="43">
        <v>0</v>
      </c>
      <c r="K89" s="43">
        <v>0</v>
      </c>
      <c r="L89" s="43">
        <v>0</v>
      </c>
      <c r="M89" s="43">
        <v>0</v>
      </c>
      <c r="N89" s="43">
        <v>0</v>
      </c>
      <c r="O89" s="43">
        <v>0</v>
      </c>
      <c r="P89" s="43">
        <v>0</v>
      </c>
      <c r="Q89" s="43">
        <v>0</v>
      </c>
      <c r="R89" s="43">
        <v>0</v>
      </c>
      <c r="S89" s="43">
        <v>0</v>
      </c>
      <c r="T89" s="43">
        <v>0</v>
      </c>
      <c r="U89" s="43">
        <v>0</v>
      </c>
      <c r="V89" s="43">
        <v>0</v>
      </c>
      <c r="W89" s="43">
        <v>0</v>
      </c>
      <c r="X89" s="43">
        <v>0</v>
      </c>
      <c r="Y89" s="43">
        <v>0</v>
      </c>
      <c r="Z89" s="43">
        <v>0</v>
      </c>
      <c r="AA89" s="43">
        <v>0</v>
      </c>
      <c r="AB89" s="43">
        <v>0</v>
      </c>
      <c r="AC89" s="43">
        <v>0</v>
      </c>
      <c r="AD89" s="43">
        <v>0</v>
      </c>
      <c r="AE89" s="43">
        <v>0</v>
      </c>
      <c r="AF89" s="43">
        <v>0</v>
      </c>
      <c r="AG89" s="43">
        <v>0</v>
      </c>
      <c r="AH89" s="43">
        <v>0</v>
      </c>
      <c r="AI89" s="43">
        <v>0</v>
      </c>
      <c r="AJ89" s="43">
        <v>0</v>
      </c>
      <c r="AK89" s="43">
        <v>0</v>
      </c>
      <c r="AL89" s="43">
        <v>0</v>
      </c>
      <c r="AM89" s="43">
        <v>0</v>
      </c>
      <c r="AN89" s="43">
        <v>0</v>
      </c>
      <c r="AO89" s="43">
        <v>0</v>
      </c>
      <c r="AP89" s="43">
        <v>0</v>
      </c>
      <c r="AQ89" s="43">
        <v>0</v>
      </c>
      <c r="AR89" s="43">
        <v>0</v>
      </c>
      <c r="AS89" s="43">
        <v>0</v>
      </c>
      <c r="AT89" s="43">
        <v>0</v>
      </c>
      <c r="AU89" s="43">
        <v>0</v>
      </c>
      <c r="AV89" s="43">
        <v>0</v>
      </c>
      <c r="AW89" s="43">
        <v>0</v>
      </c>
      <c r="AX89" s="43">
        <v>0</v>
      </c>
      <c r="AY89" s="43">
        <v>0</v>
      </c>
      <c r="AZ89" s="43">
        <v>0</v>
      </c>
      <c r="BA89" s="43">
        <v>0</v>
      </c>
      <c r="BB89" s="43">
        <v>0</v>
      </c>
      <c r="BC89" s="43">
        <v>0</v>
      </c>
      <c r="BD89" s="43">
        <v>0</v>
      </c>
    </row>
    <row r="90" spans="1:56" ht="16.5" x14ac:dyDescent="0.3">
      <c r="A90" s="200"/>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0"/>
      <c r="B93" s="4" t="s">
        <v>215</v>
      </c>
      <c r="D93" s="4" t="s">
        <v>90</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154</v>
      </c>
    </row>
    <row r="98" spans="1:3" x14ac:dyDescent="0.3">
      <c r="B98" s="4" t="s">
        <v>318</v>
      </c>
    </row>
    <row r="99" spans="1:3" x14ac:dyDescent="0.3">
      <c r="B99" s="4" t="s">
        <v>336</v>
      </c>
    </row>
    <row r="100" spans="1:3" ht="16.5" x14ac:dyDescent="0.3">
      <c r="A100" s="86">
        <v>2</v>
      </c>
      <c r="B100" s="70"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terms/"/>
    <ds:schemaRef ds:uri="http://purl.org/dc/elements/1.1/"/>
    <ds:schemaRef ds:uri="http://schemas.microsoft.com/office/2006/metadata/properties"/>
    <ds:schemaRef ds:uri="http://schemas.microsoft.com/office/2006/documentManagement/types"/>
    <ds:schemaRef ds:uri="http://purl.org/dc/dcmitype/"/>
    <ds:schemaRef ds:uri="efb98dbe-6680-48eb-ac67-85b3a61e7855"/>
    <ds:schemaRef ds:uri="eecedeb9-13b3-4e62-b003-046c92e1668a"/>
    <ds:schemaRef ds:uri="http://www.w3.org/XML/1998/namespace"/>
    <ds:schemaRef ds:uri="http://schemas.openxmlformats.org/package/2006/metadata/core-properties"/>
    <ds:schemaRef ds:uri="http://schemas.microsoft.com/sharepoint/v3/field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2013-06-26T11:40:42Z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